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CAB8C898-2C6A-43EB-B979-ED9DF599F817}" xr6:coauthVersionLast="47" xr6:coauthVersionMax="47" xr10:uidLastSave="{00000000-0000-0000-0000-000000000000}"/>
  <bookViews>
    <workbookView xWindow="-57720" yWindow="75" windowWidth="29040" windowHeight="15720" tabRatio="884" firstSheet="2" activeTab="4"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H33" i="23" l="1"/>
  <c r="U31" i="22"/>
  <c r="X31" i="22" s="1"/>
  <c r="Y31" i="22" s="1"/>
  <c r="V31" i="22"/>
  <c r="W31" i="22" s="1"/>
  <c r="O31" i="22"/>
  <c r="P31" i="22" s="1"/>
  <c r="Q31" i="22" s="1"/>
  <c r="I31" i="22"/>
  <c r="J31" i="22"/>
  <c r="K31" i="22"/>
  <c r="L31" i="22"/>
  <c r="M31" i="22"/>
  <c r="C31" i="22"/>
  <c r="D31" i="22"/>
  <c r="E31" i="22"/>
  <c r="F31" i="22"/>
  <c r="G31" i="22"/>
  <c r="Y87" i="8"/>
  <c r="Y31" i="8"/>
  <c r="AKG33" i="23"/>
  <c r="U30" i="22"/>
  <c r="V30" i="22"/>
  <c r="W30" i="22"/>
  <c r="X30" i="22"/>
  <c r="Y30" i="22"/>
  <c r="O30" i="22"/>
  <c r="P30" i="22" s="1"/>
  <c r="Q30" i="22" s="1"/>
  <c r="I30" i="22"/>
  <c r="J30" i="22"/>
  <c r="K30" i="22" s="1"/>
  <c r="L30" i="22"/>
  <c r="M30" i="22"/>
  <c r="C30" i="22"/>
  <c r="D30" i="22"/>
  <c r="E30" i="22"/>
  <c r="F30" i="22"/>
  <c r="G30" i="22"/>
  <c r="Y86" i="8"/>
  <c r="Y30" i="8"/>
  <c r="AKF33" i="23"/>
  <c r="U29" i="22"/>
  <c r="V29" i="22" s="1"/>
  <c r="W29" i="22" s="1"/>
  <c r="O29" i="22"/>
  <c r="P29" i="22" s="1"/>
  <c r="Q29" i="22" s="1"/>
  <c r="I29" i="22"/>
  <c r="J29" i="22" s="1"/>
  <c r="K29" i="22" s="1"/>
  <c r="L29" i="22"/>
  <c r="M29" i="22" s="1"/>
  <c r="C29" i="22"/>
  <c r="D29" i="22"/>
  <c r="E29" i="22" s="1"/>
  <c r="F29" i="22"/>
  <c r="G29" i="22"/>
  <c r="Y85" i="8"/>
  <c r="Y29" i="8"/>
  <c r="AKE33" i="23"/>
  <c r="U28" i="22"/>
  <c r="X28" i="22" s="1"/>
  <c r="Y28" i="22" s="1"/>
  <c r="O28" i="22"/>
  <c r="P28" i="22" s="1"/>
  <c r="Q28" i="22" s="1"/>
  <c r="R28" i="22"/>
  <c r="S28" i="22" s="1"/>
  <c r="I28" i="22"/>
  <c r="L28" i="22" s="1"/>
  <c r="M28" i="22" s="1"/>
  <c r="J28" i="22"/>
  <c r="K28" i="22" s="1"/>
  <c r="C28" i="22"/>
  <c r="F28" i="22" s="1"/>
  <c r="G28" i="22" s="1"/>
  <c r="D28" i="22"/>
  <c r="E28" i="22" s="1"/>
  <c r="Y28" i="8"/>
  <c r="Y84" i="8"/>
  <c r="AKD33" i="23"/>
  <c r="U27" i="22"/>
  <c r="V27" i="22" s="1"/>
  <c r="W27" i="22" s="1"/>
  <c r="O27" i="22"/>
  <c r="R27" i="22" s="1"/>
  <c r="S27" i="22" s="1"/>
  <c r="I27" i="22"/>
  <c r="J27" i="22" s="1"/>
  <c r="K27" i="22" s="1"/>
  <c r="L27" i="22"/>
  <c r="M27" i="22" s="1"/>
  <c r="C27" i="22"/>
  <c r="F27" i="22" s="1"/>
  <c r="G27" i="22" s="1"/>
  <c r="Y83" i="8"/>
  <c r="Y27" i="8"/>
  <c r="AKC33" i="23"/>
  <c r="U26" i="22"/>
  <c r="V26" i="22" s="1"/>
  <c r="W26" i="22" s="1"/>
  <c r="O26" i="22"/>
  <c r="R26" i="22" s="1"/>
  <c r="S26" i="22" s="1"/>
  <c r="I26" i="22"/>
  <c r="L26" i="22" s="1"/>
  <c r="M26" i="22" s="1"/>
  <c r="C26" i="22"/>
  <c r="D26" i="22"/>
  <c r="E26" i="22"/>
  <c r="F26" i="22"/>
  <c r="G26" i="22"/>
  <c r="R31" i="22" l="1"/>
  <c r="S31" i="22" s="1"/>
  <c r="R30" i="22"/>
  <c r="S30" i="22" s="1"/>
  <c r="X29" i="22"/>
  <c r="Y29" i="22" s="1"/>
  <c r="R29" i="22"/>
  <c r="S29" i="22" s="1"/>
  <c r="V28" i="22"/>
  <c r="W28" i="22" s="1"/>
  <c r="X27" i="22"/>
  <c r="Y27" i="22" s="1"/>
  <c r="P27" i="22"/>
  <c r="Q27" i="22" s="1"/>
  <c r="D27" i="22"/>
  <c r="E27" i="22" s="1"/>
  <c r="X26" i="22"/>
  <c r="Y26" i="22" s="1"/>
  <c r="P26" i="22"/>
  <c r="Q26" i="22" s="1"/>
  <c r="J26" i="22"/>
  <c r="K26" i="22" s="1"/>
  <c r="Y82" i="8" l="1"/>
  <c r="Y26" i="8"/>
  <c r="U25" i="22"/>
  <c r="X25" i="22" s="1"/>
  <c r="Y25" i="22" s="1"/>
  <c r="V25" i="22"/>
  <c r="W25" i="22" s="1"/>
  <c r="O25" i="22"/>
  <c r="P25" i="22" s="1"/>
  <c r="Q25" i="22" s="1"/>
  <c r="I25" i="22"/>
  <c r="J25" i="22" s="1"/>
  <c r="K25" i="22" s="1"/>
  <c r="C25" i="22"/>
  <c r="D25" i="22"/>
  <c r="E25" i="22" s="1"/>
  <c r="F25" i="22"/>
  <c r="G25" i="22"/>
  <c r="Y81" i="8"/>
  <c r="Y25" i="8"/>
  <c r="AKB33" i="23"/>
  <c r="AKA33" i="23"/>
  <c r="U24" i="22"/>
  <c r="V24" i="22" s="1"/>
  <c r="W24" i="22" s="1"/>
  <c r="O24" i="22"/>
  <c r="P24" i="22" s="1"/>
  <c r="Q24" i="22" s="1"/>
  <c r="I24" i="22"/>
  <c r="J24" i="22"/>
  <c r="K24" i="22" s="1"/>
  <c r="L24" i="22"/>
  <c r="M24" i="22"/>
  <c r="C24" i="22"/>
  <c r="D24" i="22"/>
  <c r="E24" i="22" s="1"/>
  <c r="F24" i="22"/>
  <c r="G24" i="22" s="1"/>
  <c r="Y80" i="8"/>
  <c r="Y24" i="8"/>
  <c r="AJZ33" i="23"/>
  <c r="U23" i="22"/>
  <c r="V23" i="22"/>
  <c r="W23" i="22" s="1"/>
  <c r="X23" i="22"/>
  <c r="Y23" i="22" s="1"/>
  <c r="O23" i="22"/>
  <c r="R23" i="22" s="1"/>
  <c r="S23" i="22" s="1"/>
  <c r="P23" i="22"/>
  <c r="Q23" i="22" s="1"/>
  <c r="I23" i="22"/>
  <c r="J23" i="22"/>
  <c r="K23" i="22" s="1"/>
  <c r="L23" i="22"/>
  <c r="M23" i="22" s="1"/>
  <c r="C23" i="22"/>
  <c r="D23" i="22"/>
  <c r="E23" i="22"/>
  <c r="F23" i="22"/>
  <c r="G23" i="22" s="1"/>
  <c r="Y79" i="8"/>
  <c r="Y23" i="8"/>
  <c r="AJY33" i="23"/>
  <c r="O22" i="22"/>
  <c r="R22" i="22" s="1"/>
  <c r="S22" i="22" s="1"/>
  <c r="C22" i="22"/>
  <c r="F22" i="22" s="1"/>
  <c r="G22" i="22" s="1"/>
  <c r="Y22" i="8"/>
  <c r="U22" i="22"/>
  <c r="V22" i="22" s="1"/>
  <c r="W22" i="22" s="1"/>
  <c r="I22" i="22"/>
  <c r="J22" i="22"/>
  <c r="K22" i="22" s="1"/>
  <c r="L22" i="22"/>
  <c r="M22" i="22" s="1"/>
  <c r="R25" i="22" l="1"/>
  <c r="S25" i="22" s="1"/>
  <c r="L25" i="22"/>
  <c r="M25" i="22" s="1"/>
  <c r="X24" i="22"/>
  <c r="Y24" i="22" s="1"/>
  <c r="R24" i="22"/>
  <c r="S24" i="22" s="1"/>
  <c r="P22" i="22"/>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<sst xmlns="http://schemas.openxmlformats.org/spreadsheetml/2006/main" count="1880" uniqueCount="270">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</sst>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pt idx="20" formatCode="#,##0">
                  <c:v>125</c:v>
                </c:pt>
                <c:pt idx="21" formatCode="#,##0">
                  <c:v>139</c:v>
                </c:pt>
                <c:pt idx="22" formatCode="#,##0">
                  <c:v>113</c:v>
                </c:pt>
                <c:pt idx="23" formatCode="#,##0">
                  <c:v>86</c:v>
                </c:pt>
                <c:pt idx="24" formatCode="#,##0">
                  <c:v>87</c:v>
                </c:pt>
                <c:pt idx="25" formatCode="#,##0">
                  <c:v>88</c:v>
                </c:pt>
                <c:pt idx="26" formatCode="#,##0">
                  <c:v>114</c:v>
                </c:pt>
                <c:pt idx="27" formatCode="#,##0">
                  <c:v>105</c:v>
                </c:pt>
                <c:pt idx="28" formatCode="#,##0">
                  <c:v>194</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pt idx="20" formatCode="#,##0">
                  <c:v>2</c:v>
                </c:pt>
                <c:pt idx="21" formatCode="#,##0">
                  <c:v>3</c:v>
                </c:pt>
                <c:pt idx="22" formatCode="#,##0">
                  <c:v>3</c:v>
                </c:pt>
                <c:pt idx="23" formatCode="#,##0">
                  <c:v>6</c:v>
                </c:pt>
                <c:pt idx="24" formatCode="#,##0">
                  <c:v>2</c:v>
                </c:pt>
                <c:pt idx="25" formatCode="#,##0">
                  <c:v>4</c:v>
                </c:pt>
                <c:pt idx="26" formatCode="#,##0">
                  <c:v>3</c:v>
                </c:pt>
                <c:pt idx="27" formatCode="#,##0">
                  <c:v>1</c:v>
                </c:pt>
                <c:pt idx="28" formatCode="#,##0">
                  <c:v>2</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pt idx="20" formatCode="#,##0">
                  <c:v>10</c:v>
                </c:pt>
                <c:pt idx="21" formatCode="#,##0">
                  <c:v>20</c:v>
                </c:pt>
                <c:pt idx="22" formatCode="#,##0">
                  <c:v>11</c:v>
                </c:pt>
                <c:pt idx="23" formatCode="#,##0">
                  <c:v>13</c:v>
                </c:pt>
                <c:pt idx="24" formatCode="#,##0">
                  <c:v>12</c:v>
                </c:pt>
                <c:pt idx="25" formatCode="#,##0">
                  <c:v>14</c:v>
                </c:pt>
                <c:pt idx="26" formatCode="#,##0">
                  <c:v>17</c:v>
                </c:pt>
                <c:pt idx="27" formatCode="#,##0">
                  <c:v>7</c:v>
                </c:pt>
                <c:pt idx="28" formatCode="#,##0">
                  <c:v>7</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pt idx="20" formatCode="#,##0">
                  <c:v>1501</c:v>
                </c:pt>
                <c:pt idx="21" formatCode="#,##0">
                  <c:v>1490</c:v>
                </c:pt>
                <c:pt idx="22" formatCode="#,##0">
                  <c:v>1207</c:v>
                </c:pt>
                <c:pt idx="23" formatCode="#,##0">
                  <c:v>1199</c:v>
                </c:pt>
                <c:pt idx="24" formatCode="#,##0">
                  <c:v>1239</c:v>
                </c:pt>
                <c:pt idx="25" formatCode="#,##0">
                  <c:v>1217</c:v>
                </c:pt>
                <c:pt idx="26" formatCode="#,##0">
                  <c:v>1435</c:v>
                </c:pt>
                <c:pt idx="27" formatCode="#,##0">
                  <c:v>1056</c:v>
                </c:pt>
                <c:pt idx="28" formatCode="#,##0">
                  <c:v>1115</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pt idx="20" formatCode="#,##0">
                  <c:v>339</c:v>
                </c:pt>
                <c:pt idx="21" formatCode="#,##0">
                  <c:v>409</c:v>
                </c:pt>
                <c:pt idx="22" formatCode="#,##0">
                  <c:v>329</c:v>
                </c:pt>
                <c:pt idx="23" formatCode="#,##0">
                  <c:v>335</c:v>
                </c:pt>
                <c:pt idx="24" formatCode="#,##0">
                  <c:v>418</c:v>
                </c:pt>
                <c:pt idx="25" formatCode="#,##0">
                  <c:v>447</c:v>
                </c:pt>
                <c:pt idx="26" formatCode="#,##0">
                  <c:v>480</c:v>
                </c:pt>
                <c:pt idx="27" formatCode="#,##0">
                  <c:v>366</c:v>
                </c:pt>
                <c:pt idx="28" formatCode="#,##0">
                  <c:v>359</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pt idx="20" formatCode="#,##0">
                  <c:v>200</c:v>
                </c:pt>
                <c:pt idx="21" formatCode="#,##0">
                  <c:v>188</c:v>
                </c:pt>
                <c:pt idx="22" formatCode="#,##0">
                  <c:v>191</c:v>
                </c:pt>
                <c:pt idx="23" formatCode="#,##0">
                  <c:v>172</c:v>
                </c:pt>
                <c:pt idx="24" formatCode="#,##0">
                  <c:v>211</c:v>
                </c:pt>
                <c:pt idx="25" formatCode="#,##0">
                  <c:v>252</c:v>
                </c:pt>
                <c:pt idx="26" formatCode="#,##0">
                  <c:v>213</c:v>
                </c:pt>
                <c:pt idx="27" formatCode="#,##0">
                  <c:v>177</c:v>
                </c:pt>
                <c:pt idx="28" formatCode="#,##0">
                  <c:v>195</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pt idx="20" formatCode="#,##0">
                  <c:v>322</c:v>
                </c:pt>
                <c:pt idx="21" formatCode="#,##0">
                  <c:v>381</c:v>
                </c:pt>
                <c:pt idx="22" formatCode="#,##0">
                  <c:v>338</c:v>
                </c:pt>
                <c:pt idx="23" formatCode="#,##0">
                  <c:v>319</c:v>
                </c:pt>
                <c:pt idx="24" formatCode="#,##0">
                  <c:v>395</c:v>
                </c:pt>
                <c:pt idx="25" formatCode="#,##0">
                  <c:v>371</c:v>
                </c:pt>
                <c:pt idx="26" formatCode="#,##0">
                  <c:v>340</c:v>
                </c:pt>
                <c:pt idx="27" formatCode="#,##0">
                  <c:v>333</c:v>
                </c:pt>
                <c:pt idx="28" formatCode="#,##0">
                  <c:v>291</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pt idx="20" formatCode="#,##0">
                  <c:v>178</c:v>
                </c:pt>
                <c:pt idx="21" formatCode="#,##0">
                  <c:v>210</c:v>
                </c:pt>
                <c:pt idx="22" formatCode="#,##0">
                  <c:v>256</c:v>
                </c:pt>
                <c:pt idx="23" formatCode="#,##0">
                  <c:v>458</c:v>
                </c:pt>
                <c:pt idx="24" formatCode="#,##0">
                  <c:v>435</c:v>
                </c:pt>
                <c:pt idx="25" formatCode="#,##0">
                  <c:v>375</c:v>
                </c:pt>
                <c:pt idx="26" formatCode="#,##0">
                  <c:v>283</c:v>
                </c:pt>
                <c:pt idx="27" formatCode="#,##0">
                  <c:v>208</c:v>
                </c:pt>
                <c:pt idx="28" formatCode="#,##0">
                  <c:v>217</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pt idx="20" formatCode="#,##0">
                  <c:v>117</c:v>
                </c:pt>
                <c:pt idx="21" formatCode="#,##0">
                  <c:v>116</c:v>
                </c:pt>
                <c:pt idx="22" formatCode="#,##0">
                  <c:v>129</c:v>
                </c:pt>
                <c:pt idx="23" formatCode="#,##0">
                  <c:v>124</c:v>
                </c:pt>
                <c:pt idx="24" formatCode="#,##0">
                  <c:v>108</c:v>
                </c:pt>
                <c:pt idx="25" formatCode="#,##0">
                  <c:v>153</c:v>
                </c:pt>
                <c:pt idx="26" formatCode="#,##0">
                  <c:v>185</c:v>
                </c:pt>
                <c:pt idx="27" formatCode="#,##0">
                  <c:v>337</c:v>
                </c:pt>
                <c:pt idx="28" formatCode="#,##0">
                  <c:v>164</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pt idx="20" formatCode="#,##0">
                  <c:v>61</c:v>
                </c:pt>
                <c:pt idx="21" formatCode="#,##0">
                  <c:v>90</c:v>
                </c:pt>
                <c:pt idx="22" formatCode="#,##0">
                  <c:v>60</c:v>
                </c:pt>
                <c:pt idx="23" formatCode="#,##0">
                  <c:v>71</c:v>
                </c:pt>
                <c:pt idx="24" formatCode="#,##0">
                  <c:v>59</c:v>
                </c:pt>
                <c:pt idx="25" formatCode="#,##0">
                  <c:v>67</c:v>
                </c:pt>
                <c:pt idx="26" formatCode="#,##0">
                  <c:v>73</c:v>
                </c:pt>
                <c:pt idx="27" formatCode="#,##0">
                  <c:v>61</c:v>
                </c:pt>
                <c:pt idx="28" formatCode="#,##0">
                  <c:v>57</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pt idx="20" formatCode="#,##0">
                  <c:v>72</c:v>
                </c:pt>
                <c:pt idx="21" formatCode="#,##0">
                  <c:v>96</c:v>
                </c:pt>
                <c:pt idx="22" formatCode="#,##0">
                  <c:v>89</c:v>
                </c:pt>
                <c:pt idx="23" formatCode="#,##0">
                  <c:v>73</c:v>
                </c:pt>
                <c:pt idx="24" formatCode="#,##0">
                  <c:v>72</c:v>
                </c:pt>
                <c:pt idx="25" formatCode="#,##0">
                  <c:v>85</c:v>
                </c:pt>
                <c:pt idx="26" formatCode="#,##0">
                  <c:v>94</c:v>
                </c:pt>
                <c:pt idx="27" formatCode="#,##0">
                  <c:v>78</c:v>
                </c:pt>
                <c:pt idx="28" formatCode="#,##0">
                  <c:v>82</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pt idx="20" formatCode="#,##0">
                  <c:v>346</c:v>
                </c:pt>
                <c:pt idx="21" formatCode="#,##0">
                  <c:v>399</c:v>
                </c:pt>
                <c:pt idx="22" formatCode="#,##0">
                  <c:v>353</c:v>
                </c:pt>
                <c:pt idx="23" formatCode="#,##0">
                  <c:v>332</c:v>
                </c:pt>
                <c:pt idx="24" formatCode="#,##0">
                  <c:v>296</c:v>
                </c:pt>
                <c:pt idx="25" formatCode="#,##0">
                  <c:v>534</c:v>
                </c:pt>
                <c:pt idx="26" formatCode="#,##0">
                  <c:v>445</c:v>
                </c:pt>
                <c:pt idx="27" formatCode="#,##0">
                  <c:v>360</c:v>
                </c:pt>
                <c:pt idx="28" formatCode="#,##0">
                  <c:v>300</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pt idx="20" formatCode="#,##0">
                  <c:v>38</c:v>
                </c:pt>
                <c:pt idx="21" formatCode="#,##0">
                  <c:v>64</c:v>
                </c:pt>
                <c:pt idx="22" formatCode="#,##0">
                  <c:v>63</c:v>
                </c:pt>
                <c:pt idx="23" formatCode="#,##0">
                  <c:v>57</c:v>
                </c:pt>
                <c:pt idx="24" formatCode="#,##0">
                  <c:v>54</c:v>
                </c:pt>
                <c:pt idx="25" formatCode="#,##0">
                  <c:v>42</c:v>
                </c:pt>
                <c:pt idx="26" formatCode="#,##0">
                  <c:v>48</c:v>
                </c:pt>
                <c:pt idx="27" formatCode="#,##0">
                  <c:v>48</c:v>
                </c:pt>
                <c:pt idx="28" formatCode="#,##0">
                  <c:v>44</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pt idx="20" formatCode="#,##0">
                  <c:v>382</c:v>
                </c:pt>
                <c:pt idx="21" formatCode="#,##0">
                  <c:v>426</c:v>
                </c:pt>
                <c:pt idx="22" formatCode="#,##0">
                  <c:v>352</c:v>
                </c:pt>
                <c:pt idx="23" formatCode="#,##0">
                  <c:v>452</c:v>
                </c:pt>
                <c:pt idx="24" formatCode="#,##0">
                  <c:v>446</c:v>
                </c:pt>
                <c:pt idx="25" formatCode="#,##0">
                  <c:v>491</c:v>
                </c:pt>
                <c:pt idx="26" formatCode="#,##0">
                  <c:v>458</c:v>
                </c:pt>
                <c:pt idx="27" formatCode="#,##0">
                  <c:v>348</c:v>
                </c:pt>
                <c:pt idx="28" formatCode="#,##0">
                  <c:v>373</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pt idx="20" formatCode="#,##0">
                  <c:v>98</c:v>
                </c:pt>
                <c:pt idx="21" formatCode="#,##0">
                  <c:v>111</c:v>
                </c:pt>
                <c:pt idx="22" formatCode="#,##0">
                  <c:v>151</c:v>
                </c:pt>
                <c:pt idx="23" formatCode="#,##0">
                  <c:v>307</c:v>
                </c:pt>
                <c:pt idx="24" formatCode="#,##0">
                  <c:v>414</c:v>
                </c:pt>
                <c:pt idx="25" formatCode="#,##0">
                  <c:v>376</c:v>
                </c:pt>
                <c:pt idx="26" formatCode="#,##0">
                  <c:v>213</c:v>
                </c:pt>
                <c:pt idx="27" formatCode="#,##0">
                  <c:v>122</c:v>
                </c:pt>
                <c:pt idx="28" formatCode="#,##0">
                  <c:v>70</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pt idx="20" formatCode="#,##0">
                  <c:v>466</c:v>
                </c:pt>
                <c:pt idx="21" formatCode="#,##0">
                  <c:v>493</c:v>
                </c:pt>
                <c:pt idx="22" formatCode="#,##0">
                  <c:v>456</c:v>
                </c:pt>
                <c:pt idx="23" formatCode="#,##0">
                  <c:v>508</c:v>
                </c:pt>
                <c:pt idx="24" formatCode="#,##0">
                  <c:v>538</c:v>
                </c:pt>
                <c:pt idx="25" formatCode="#,##0">
                  <c:v>597</c:v>
                </c:pt>
                <c:pt idx="26" formatCode="#,##0">
                  <c:v>536</c:v>
                </c:pt>
                <c:pt idx="27" formatCode="#,##0">
                  <c:v>450</c:v>
                </c:pt>
                <c:pt idx="28" formatCode="#,##0">
                  <c:v>444</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pt idx="20" formatCode="#,##0">
                  <c:v>59</c:v>
                </c:pt>
                <c:pt idx="21" formatCode="#,##0">
                  <c:v>89</c:v>
                </c:pt>
                <c:pt idx="22" formatCode="#,##0">
                  <c:v>98</c:v>
                </c:pt>
                <c:pt idx="23" formatCode="#,##0">
                  <c:v>75</c:v>
                </c:pt>
                <c:pt idx="24" formatCode="#,##0">
                  <c:v>75</c:v>
                </c:pt>
                <c:pt idx="25" formatCode="#,##0">
                  <c:v>79</c:v>
                </c:pt>
                <c:pt idx="26" formatCode="#,##0">
                  <c:v>99</c:v>
                </c:pt>
                <c:pt idx="27" formatCode="#,##0">
                  <c:v>60</c:v>
                </c:pt>
                <c:pt idx="28" formatCode="#,##0">
                  <c:v>76</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pt idx="20" formatCode="#,##0">
                  <c:v>232</c:v>
                </c:pt>
                <c:pt idx="21" formatCode="#,##0">
                  <c:v>258</c:v>
                </c:pt>
                <c:pt idx="22" formatCode="#,##0">
                  <c:v>284</c:v>
                </c:pt>
                <c:pt idx="23" formatCode="#,##0">
                  <c:v>348</c:v>
                </c:pt>
                <c:pt idx="24" formatCode="#,##0">
                  <c:v>367</c:v>
                </c:pt>
                <c:pt idx="25" formatCode="#,##0">
                  <c:v>269</c:v>
                </c:pt>
                <c:pt idx="26" formatCode="#,##0">
                  <c:v>276</c:v>
                </c:pt>
                <c:pt idx="27" formatCode="#,##0">
                  <c:v>230</c:v>
                </c:pt>
                <c:pt idx="28" formatCode="#,##0">
                  <c:v>209</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pt idx="20" formatCode="#,##0">
                  <c:v>135</c:v>
                </c:pt>
                <c:pt idx="21" formatCode="#,##0">
                  <c:v>142</c:v>
                </c:pt>
                <c:pt idx="22" formatCode="#,##0">
                  <c:v>131</c:v>
                </c:pt>
                <c:pt idx="23" formatCode="#,##0">
                  <c:v>128</c:v>
                </c:pt>
                <c:pt idx="24" formatCode="#,##0">
                  <c:v>142</c:v>
                </c:pt>
                <c:pt idx="25" formatCode="#,##0">
                  <c:v>156</c:v>
                </c:pt>
                <c:pt idx="26" formatCode="#,##0">
                  <c:v>171</c:v>
                </c:pt>
                <c:pt idx="27" formatCode="#,##0">
                  <c:v>144</c:v>
                </c:pt>
                <c:pt idx="28" formatCode="#,##0">
                  <c:v>124</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pt idx="20" formatCode="#,##0">
                  <c:v>51</c:v>
                </c:pt>
                <c:pt idx="21" formatCode="#,##0">
                  <c:v>90</c:v>
                </c:pt>
                <c:pt idx="22" formatCode="#,##0">
                  <c:v>53</c:v>
                </c:pt>
                <c:pt idx="23" formatCode="#,##0">
                  <c:v>73</c:v>
                </c:pt>
                <c:pt idx="24" formatCode="#,##0">
                  <c:v>82</c:v>
                </c:pt>
                <c:pt idx="25" formatCode="#,##0">
                  <c:v>158</c:v>
                </c:pt>
                <c:pt idx="26" formatCode="#,##0">
                  <c:v>133</c:v>
                </c:pt>
                <c:pt idx="27" formatCode="#,##0">
                  <c:v>92</c:v>
                </c:pt>
                <c:pt idx="28" formatCode="#,##0">
                  <c:v>66</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July 20</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8002090207544926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pt idx="20">
                  <c:v>5003</c:v>
                </c:pt>
                <c:pt idx="21">
                  <c:v>5543</c:v>
                </c:pt>
                <c:pt idx="22">
                  <c:v>4925</c:v>
                </c:pt>
                <c:pt idx="23">
                  <c:v>5401</c:v>
                </c:pt>
                <c:pt idx="24">
                  <c:v>5739</c:v>
                </c:pt>
                <c:pt idx="25">
                  <c:v>6113</c:v>
                </c:pt>
                <c:pt idx="26">
                  <c:v>5949</c:v>
                </c:pt>
                <c:pt idx="27">
                  <c:v>4843</c:v>
                </c:pt>
                <c:pt idx="28">
                  <c:v>4653</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July 20,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pt idx="20">
                  <c:v>71646</c:v>
                </c:pt>
                <c:pt idx="21">
                  <c:v>71704</c:v>
                </c:pt>
                <c:pt idx="22">
                  <c:v>70464</c:v>
                </c:pt>
                <c:pt idx="23">
                  <c:v>68986</c:v>
                </c:pt>
                <c:pt idx="24">
                  <c:v>70283</c:v>
                </c:pt>
                <c:pt idx="25">
                  <c:v>70056</c:v>
                </c:pt>
                <c:pt idx="26">
                  <c:v>72923</c:v>
                </c:pt>
                <c:pt idx="27">
                  <c:v>72594</c:v>
                </c:pt>
                <c:pt idx="28">
                  <c:v>72650</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pt idx="20">
                  <c:v>5253.75</c:v>
                </c:pt>
                <c:pt idx="21">
                  <c:v>5295.25</c:v>
                </c:pt>
                <c:pt idx="22">
                  <c:v>5160.25</c:v>
                </c:pt>
                <c:pt idx="23">
                  <c:v>5218</c:v>
                </c:pt>
                <c:pt idx="24">
                  <c:v>5402</c:v>
                </c:pt>
                <c:pt idx="25">
                  <c:v>5544.5</c:v>
                </c:pt>
                <c:pt idx="26">
                  <c:v>5800.5</c:v>
                </c:pt>
                <c:pt idx="27">
                  <c:v>5661</c:v>
                </c:pt>
                <c:pt idx="28">
                  <c:v>5389.5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pt idx="20">
                  <c:v>72031.5</c:v>
                </c:pt>
                <c:pt idx="21">
                  <c:v>72030.5</c:v>
                </c:pt>
                <c:pt idx="22">
                  <c:v>71496.5</c:v>
                </c:pt>
                <c:pt idx="23">
                  <c:v>70700</c:v>
                </c:pt>
                <c:pt idx="24">
                  <c:v>70359.25</c:v>
                </c:pt>
                <c:pt idx="25">
                  <c:v>69947.25</c:v>
                </c:pt>
                <c:pt idx="26">
                  <c:v>70562</c:v>
                </c:pt>
                <c:pt idx="27">
                  <c:v>71464</c:v>
                </c:pt>
                <c:pt idx="28">
                  <c:v>72055.75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pt idx="4">
                  <c:v>29813</c:v>
                </c:pt>
                <c:pt idx="5">
                  <c:v>30617</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lmir@esd.wa.gov</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zoomScale="90" zoomScaleNormal="90" workbookViewId="0">
      <pane ySplit="3" topLeftCell="A4" activePane="bottomLeft" state="frozen"/>
      <selection activeCell="ZM5" sqref="ZM5"/>
      <selection pane="bottomLeft" activeCell="U19" sqref="U19"/>
    </sheetView>
  </sheetViews>
  <sheetFormatPr defaultColWidth="9.140625" defaultRowHeight="15" x14ac:dyDescent="0.25"/>
  <cols>
    <col min="1" max="16384" width="9.140625" style="278"/>
  </cols>
  <sheetData>
    <row r="1" spans="1:17" ht="14.45" customHeight="1" x14ac:dyDescent="0.25"/>
    <row r="2" spans="1:17" ht="31.5" customHeight="1" x14ac:dyDescent="0.25">
      <c r="A2" s="438" t="s">
        <v>260</v>
      </c>
      <c r="B2" s="439"/>
      <c r="C2" s="439"/>
      <c r="D2" s="439"/>
      <c r="E2" s="439"/>
      <c r="F2" s="439"/>
      <c r="G2" s="439"/>
      <c r="H2" s="439"/>
      <c r="I2" s="439"/>
      <c r="J2" s="439"/>
      <c r="K2" s="439"/>
      <c r="L2" s="439"/>
      <c r="M2" s="439"/>
      <c r="N2" s="439"/>
      <c r="O2" s="440"/>
    </row>
    <row r="3" spans="1:17" ht="72" customHeight="1" x14ac:dyDescent="0.25">
      <c r="A3" s="441" t="s">
        <v>266</v>
      </c>
      <c r="B3" s="442"/>
      <c r="C3" s="442"/>
      <c r="D3" s="442"/>
      <c r="E3" s="442"/>
      <c r="F3" s="442"/>
      <c r="G3" s="442"/>
      <c r="H3" s="442"/>
      <c r="I3" s="442"/>
      <c r="J3" s="442"/>
      <c r="K3" s="442"/>
      <c r="L3" s="442"/>
      <c r="M3" s="442"/>
      <c r="N3" s="442"/>
      <c r="O3" s="443"/>
    </row>
    <row r="4" spans="1:17" ht="14.45" customHeight="1" x14ac:dyDescent="0.25">
      <c r="A4" s="278">
        <v>2</v>
      </c>
    </row>
    <row r="5" spans="1:17" ht="14.45" customHeight="1" x14ac:dyDescent="0.25">
      <c r="Q5" s="278"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U5" activePane="bottomRight" state="frozen"/>
      <selection pane="topRight" activeCell="C1" sqref="C1"/>
      <selection pane="bottomLeft" activeCell="A5" sqref="A5"/>
      <selection pane="bottomRight" activeCell="AKH34" sqref="AKH34"/>
    </sheetView>
  </sheetViews>
  <sheetFormatPr defaultColWidth="8.85546875" defaultRowHeight="15" x14ac:dyDescent="0.2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x14ac:dyDescent="0.3">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2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2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2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v>238</v>
      </c>
      <c r="AJX5" s="351">
        <v>215</v>
      </c>
      <c r="AJY5" s="351">
        <v>144</v>
      </c>
      <c r="AJZ5" s="351">
        <v>125</v>
      </c>
      <c r="AKA5" s="351">
        <v>139</v>
      </c>
      <c r="AKB5" s="351">
        <v>113</v>
      </c>
      <c r="AKC5" s="351">
        <v>86</v>
      </c>
      <c r="AKD5" s="351">
        <v>87</v>
      </c>
      <c r="AKE5" s="351">
        <v>88</v>
      </c>
      <c r="AKF5" s="351">
        <v>114</v>
      </c>
      <c r="AKG5" s="351">
        <v>105</v>
      </c>
      <c r="AKH5" s="351">
        <v>194</v>
      </c>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2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v>2</v>
      </c>
      <c r="AJX6" s="351">
        <v>1</v>
      </c>
      <c r="AJY6" s="351">
        <v>3</v>
      </c>
      <c r="AJZ6" s="351">
        <v>2</v>
      </c>
      <c r="AKA6" s="351">
        <v>3</v>
      </c>
      <c r="AKB6" s="351">
        <v>3</v>
      </c>
      <c r="AKC6" s="351">
        <v>6</v>
      </c>
      <c r="AKD6" s="351">
        <v>2</v>
      </c>
      <c r="AKE6" s="351">
        <v>4</v>
      </c>
      <c r="AKF6" s="351">
        <v>3</v>
      </c>
      <c r="AKG6" s="351">
        <v>1</v>
      </c>
      <c r="AKH6" s="351">
        <v>2</v>
      </c>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2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v>6</v>
      </c>
      <c r="AJX7" s="351">
        <v>7</v>
      </c>
      <c r="AJY7" s="351">
        <v>7</v>
      </c>
      <c r="AJZ7" s="351">
        <v>10</v>
      </c>
      <c r="AKA7" s="351">
        <v>20</v>
      </c>
      <c r="AKB7" s="351">
        <v>11</v>
      </c>
      <c r="AKC7" s="351">
        <v>13</v>
      </c>
      <c r="AKD7" s="351">
        <v>12</v>
      </c>
      <c r="AKE7" s="351">
        <v>14</v>
      </c>
      <c r="AKF7" s="351">
        <v>17</v>
      </c>
      <c r="AKG7" s="351">
        <v>7</v>
      </c>
      <c r="AKH7" s="351">
        <v>7</v>
      </c>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2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v>1420</v>
      </c>
      <c r="AJX8" s="351">
        <v>1381</v>
      </c>
      <c r="AJY8" s="351">
        <v>1517</v>
      </c>
      <c r="AJZ8" s="351">
        <v>1501</v>
      </c>
      <c r="AKA8" s="351">
        <v>1490</v>
      </c>
      <c r="AKB8" s="351">
        <v>1207</v>
      </c>
      <c r="AKC8" s="351">
        <v>1199</v>
      </c>
      <c r="AKD8" s="351">
        <v>1239</v>
      </c>
      <c r="AKE8" s="351">
        <v>1217</v>
      </c>
      <c r="AKF8" s="351">
        <v>1435</v>
      </c>
      <c r="AKG8" s="351">
        <v>1056</v>
      </c>
      <c r="AKH8" s="351">
        <v>1115</v>
      </c>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2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v>250</v>
      </c>
      <c r="AJX9" s="351">
        <v>335</v>
      </c>
      <c r="AJY9" s="351">
        <v>234</v>
      </c>
      <c r="AJZ9" s="351">
        <v>127</v>
      </c>
      <c r="AKA9" s="351">
        <v>163</v>
      </c>
      <c r="AKB9" s="351">
        <v>114</v>
      </c>
      <c r="AKC9" s="351">
        <v>91</v>
      </c>
      <c r="AKD9" s="351">
        <v>121</v>
      </c>
      <c r="AKE9" s="351">
        <v>187</v>
      </c>
      <c r="AKF9" s="351">
        <v>190</v>
      </c>
      <c r="AKG9" s="351">
        <v>162</v>
      </c>
      <c r="AKH9" s="351">
        <v>150</v>
      </c>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2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v>70</v>
      </c>
      <c r="AJX10" s="351">
        <v>80</v>
      </c>
      <c r="AJY10" s="351">
        <v>51</v>
      </c>
      <c r="AJZ10" s="351">
        <v>54</v>
      </c>
      <c r="AKA10" s="351">
        <v>65</v>
      </c>
      <c r="AKB10" s="351">
        <v>62</v>
      </c>
      <c r="AKC10" s="351">
        <v>57</v>
      </c>
      <c r="AKD10" s="351">
        <v>84</v>
      </c>
      <c r="AKE10" s="351">
        <v>86</v>
      </c>
      <c r="AKF10" s="351">
        <v>103</v>
      </c>
      <c r="AKG10" s="351">
        <v>82</v>
      </c>
      <c r="AKH10" s="351">
        <v>93</v>
      </c>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2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v>153</v>
      </c>
      <c r="AJX11" s="351">
        <v>162</v>
      </c>
      <c r="AJY11" s="351">
        <v>164</v>
      </c>
      <c r="AJZ11" s="351">
        <v>158</v>
      </c>
      <c r="AKA11" s="351">
        <v>181</v>
      </c>
      <c r="AKB11" s="351">
        <v>153</v>
      </c>
      <c r="AKC11" s="351">
        <v>187</v>
      </c>
      <c r="AKD11" s="351">
        <v>213</v>
      </c>
      <c r="AKE11" s="351">
        <v>174</v>
      </c>
      <c r="AKF11" s="351">
        <v>187</v>
      </c>
      <c r="AKG11" s="351">
        <v>122</v>
      </c>
      <c r="AKH11" s="351">
        <v>116</v>
      </c>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2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v>473</v>
      </c>
      <c r="AJX12" s="352">
        <v>577</v>
      </c>
      <c r="AJY12" s="352">
        <v>449</v>
      </c>
      <c r="AJZ12" s="352">
        <v>339</v>
      </c>
      <c r="AKA12" s="352">
        <v>409</v>
      </c>
      <c r="AKB12" s="352">
        <v>329</v>
      </c>
      <c r="AKC12" s="352">
        <v>335</v>
      </c>
      <c r="AKD12" s="352">
        <v>418</v>
      </c>
      <c r="AKE12" s="352">
        <v>447</v>
      </c>
      <c r="AKF12" s="352">
        <v>480</v>
      </c>
      <c r="AKG12" s="352">
        <v>366</v>
      </c>
      <c r="AKH12" s="352">
        <v>359</v>
      </c>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2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v>218</v>
      </c>
      <c r="AJX13" s="351">
        <v>172</v>
      </c>
      <c r="AJY13" s="351">
        <v>198</v>
      </c>
      <c r="AJZ13" s="351">
        <v>200</v>
      </c>
      <c r="AKA13" s="351">
        <v>188</v>
      </c>
      <c r="AKB13" s="351">
        <v>191</v>
      </c>
      <c r="AKC13" s="351">
        <v>172</v>
      </c>
      <c r="AKD13" s="351">
        <v>211</v>
      </c>
      <c r="AKE13" s="351">
        <v>252</v>
      </c>
      <c r="AKF13" s="351">
        <v>213</v>
      </c>
      <c r="AKG13" s="351">
        <v>177</v>
      </c>
      <c r="AKH13" s="351">
        <v>195</v>
      </c>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2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v>134</v>
      </c>
      <c r="AJX14" s="351">
        <v>154</v>
      </c>
      <c r="AJY14" s="351">
        <v>139</v>
      </c>
      <c r="AJZ14" s="351">
        <v>132</v>
      </c>
      <c r="AKA14" s="351">
        <v>161</v>
      </c>
      <c r="AKB14" s="351">
        <v>158</v>
      </c>
      <c r="AKC14" s="351">
        <v>177</v>
      </c>
      <c r="AKD14" s="351">
        <v>189</v>
      </c>
      <c r="AKE14" s="351">
        <v>175</v>
      </c>
      <c r="AKF14" s="351">
        <v>143</v>
      </c>
      <c r="AKG14" s="351">
        <v>149</v>
      </c>
      <c r="AKH14" s="351">
        <v>133</v>
      </c>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2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v>179</v>
      </c>
      <c r="AJX15" s="351">
        <v>184</v>
      </c>
      <c r="AJY15" s="351">
        <v>176</v>
      </c>
      <c r="AJZ15" s="351">
        <v>190</v>
      </c>
      <c r="AKA15" s="351">
        <v>220</v>
      </c>
      <c r="AKB15" s="351">
        <v>180</v>
      </c>
      <c r="AKC15" s="351">
        <v>142</v>
      </c>
      <c r="AKD15" s="351">
        <v>206</v>
      </c>
      <c r="AKE15" s="351">
        <v>196</v>
      </c>
      <c r="AKF15" s="351">
        <v>197</v>
      </c>
      <c r="AKG15" s="351">
        <v>184</v>
      </c>
      <c r="AKH15" s="351">
        <v>158</v>
      </c>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2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v>313</v>
      </c>
      <c r="AJX16" s="352">
        <v>338</v>
      </c>
      <c r="AJY16" s="352">
        <v>315</v>
      </c>
      <c r="AJZ16" s="352">
        <v>322</v>
      </c>
      <c r="AKA16" s="352">
        <v>381</v>
      </c>
      <c r="AKB16" s="352">
        <v>338</v>
      </c>
      <c r="AKC16" s="352">
        <v>319</v>
      </c>
      <c r="AKD16" s="352">
        <v>395</v>
      </c>
      <c r="AKE16" s="352">
        <v>371</v>
      </c>
      <c r="AKF16" s="352">
        <v>340</v>
      </c>
      <c r="AKG16" s="352">
        <v>333</v>
      </c>
      <c r="AKH16" s="352">
        <v>291</v>
      </c>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2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v>129</v>
      </c>
      <c r="AJX17" s="351">
        <v>176</v>
      </c>
      <c r="AJY17" s="351">
        <v>152</v>
      </c>
      <c r="AJZ17" s="351">
        <v>132</v>
      </c>
      <c r="AKA17" s="351">
        <v>154</v>
      </c>
      <c r="AKB17" s="351">
        <v>215</v>
      </c>
      <c r="AKC17" s="351">
        <v>415</v>
      </c>
      <c r="AKD17" s="351">
        <v>396</v>
      </c>
      <c r="AKE17" s="351">
        <v>340</v>
      </c>
      <c r="AKF17" s="351">
        <v>202</v>
      </c>
      <c r="AKG17" s="351">
        <v>148</v>
      </c>
      <c r="AKH17" s="351">
        <v>150</v>
      </c>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2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v>47</v>
      </c>
      <c r="AJX18" s="351">
        <v>55</v>
      </c>
      <c r="AJY18" s="351">
        <v>60</v>
      </c>
      <c r="AJZ18" s="351">
        <v>46</v>
      </c>
      <c r="AKA18" s="351">
        <v>56</v>
      </c>
      <c r="AKB18" s="351">
        <v>41</v>
      </c>
      <c r="AKC18" s="351">
        <v>43</v>
      </c>
      <c r="AKD18" s="351">
        <v>39</v>
      </c>
      <c r="AKE18" s="351">
        <v>35</v>
      </c>
      <c r="AKF18" s="351">
        <v>81</v>
      </c>
      <c r="AKG18" s="351">
        <v>60</v>
      </c>
      <c r="AKH18" s="351">
        <v>67</v>
      </c>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2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v>176</v>
      </c>
      <c r="AJX19" s="353">
        <v>231</v>
      </c>
      <c r="AJY19" s="353">
        <v>212</v>
      </c>
      <c r="AJZ19" s="353">
        <v>178</v>
      </c>
      <c r="AKA19" s="353">
        <v>210</v>
      </c>
      <c r="AKB19" s="353">
        <v>256</v>
      </c>
      <c r="AKC19" s="353">
        <v>458</v>
      </c>
      <c r="AKD19" s="353">
        <v>435</v>
      </c>
      <c r="AKE19" s="353">
        <v>375</v>
      </c>
      <c r="AKF19" s="353">
        <v>283</v>
      </c>
      <c r="AKG19" s="353">
        <v>208</v>
      </c>
      <c r="AKH19" s="353">
        <v>217</v>
      </c>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2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v>113</v>
      </c>
      <c r="AJX20" s="351">
        <v>152</v>
      </c>
      <c r="AJY20" s="351">
        <v>113</v>
      </c>
      <c r="AJZ20" s="351">
        <v>117</v>
      </c>
      <c r="AKA20" s="351">
        <v>116</v>
      </c>
      <c r="AKB20" s="351">
        <v>129</v>
      </c>
      <c r="AKC20" s="351">
        <v>124</v>
      </c>
      <c r="AKD20" s="351">
        <v>108</v>
      </c>
      <c r="AKE20" s="351">
        <v>153</v>
      </c>
      <c r="AKF20" s="351">
        <v>185</v>
      </c>
      <c r="AKG20" s="351">
        <v>337</v>
      </c>
      <c r="AKH20" s="351">
        <v>164</v>
      </c>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2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v>97</v>
      </c>
      <c r="AJX21" s="351">
        <v>98</v>
      </c>
      <c r="AJY21" s="351">
        <v>66</v>
      </c>
      <c r="AJZ21" s="351">
        <v>61</v>
      </c>
      <c r="AKA21" s="351">
        <v>90</v>
      </c>
      <c r="AKB21" s="351">
        <v>60</v>
      </c>
      <c r="AKC21" s="351">
        <v>71</v>
      </c>
      <c r="AKD21" s="351">
        <v>59</v>
      </c>
      <c r="AKE21" s="351">
        <v>67</v>
      </c>
      <c r="AKF21" s="351">
        <v>73</v>
      </c>
      <c r="AKG21" s="351">
        <v>61</v>
      </c>
      <c r="AKH21" s="351">
        <v>57</v>
      </c>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2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v>80</v>
      </c>
      <c r="AJX22" s="351">
        <v>74</v>
      </c>
      <c r="AJY22" s="351">
        <v>75</v>
      </c>
      <c r="AJZ22" s="351">
        <v>72</v>
      </c>
      <c r="AKA22" s="351">
        <v>96</v>
      </c>
      <c r="AKB22" s="351">
        <v>89</v>
      </c>
      <c r="AKC22" s="351">
        <v>73</v>
      </c>
      <c r="AKD22" s="351">
        <v>72</v>
      </c>
      <c r="AKE22" s="351">
        <v>85</v>
      </c>
      <c r="AKF22" s="351">
        <v>94</v>
      </c>
      <c r="AKG22" s="351">
        <v>78</v>
      </c>
      <c r="AKH22" s="351">
        <v>82</v>
      </c>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2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v>419</v>
      </c>
      <c r="AJX23" s="351">
        <v>389</v>
      </c>
      <c r="AJY23" s="351">
        <v>344</v>
      </c>
      <c r="AJZ23" s="351">
        <v>346</v>
      </c>
      <c r="AKA23" s="351">
        <v>399</v>
      </c>
      <c r="AKB23" s="351">
        <v>353</v>
      </c>
      <c r="AKC23" s="351">
        <v>332</v>
      </c>
      <c r="AKD23" s="351">
        <v>296</v>
      </c>
      <c r="AKE23" s="351">
        <v>534</v>
      </c>
      <c r="AKF23" s="351">
        <v>445</v>
      </c>
      <c r="AKG23" s="351">
        <v>360</v>
      </c>
      <c r="AKH23" s="351">
        <v>300</v>
      </c>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2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v>44</v>
      </c>
      <c r="AJX24" s="351">
        <v>42</v>
      </c>
      <c r="AJY24" s="351">
        <v>38</v>
      </c>
      <c r="AJZ24" s="351">
        <v>38</v>
      </c>
      <c r="AKA24" s="351">
        <v>64</v>
      </c>
      <c r="AKB24" s="351">
        <v>63</v>
      </c>
      <c r="AKC24" s="351">
        <v>57</v>
      </c>
      <c r="AKD24" s="351">
        <v>54</v>
      </c>
      <c r="AKE24" s="351">
        <v>42</v>
      </c>
      <c r="AKF24" s="351">
        <v>48</v>
      </c>
      <c r="AKG24" s="351">
        <v>48</v>
      </c>
      <c r="AKH24" s="351">
        <v>44</v>
      </c>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30" x14ac:dyDescent="0.2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v>401</v>
      </c>
      <c r="AJX25" s="351">
        <v>403</v>
      </c>
      <c r="AJY25" s="351">
        <v>370</v>
      </c>
      <c r="AJZ25" s="351">
        <v>382</v>
      </c>
      <c r="AKA25" s="351">
        <v>426</v>
      </c>
      <c r="AKB25" s="351">
        <v>352</v>
      </c>
      <c r="AKC25" s="351">
        <v>452</v>
      </c>
      <c r="AKD25" s="351">
        <v>446</v>
      </c>
      <c r="AKE25" s="351">
        <v>491</v>
      </c>
      <c r="AKF25" s="351">
        <v>458</v>
      </c>
      <c r="AKG25" s="351">
        <v>348</v>
      </c>
      <c r="AKH25" s="351">
        <v>373</v>
      </c>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2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v>91</v>
      </c>
      <c r="AJX26" s="351">
        <v>109</v>
      </c>
      <c r="AJY26" s="351">
        <v>65</v>
      </c>
      <c r="AJZ26" s="351">
        <v>98</v>
      </c>
      <c r="AKA26" s="351">
        <v>111</v>
      </c>
      <c r="AKB26" s="351">
        <v>151</v>
      </c>
      <c r="AKC26" s="351">
        <v>307</v>
      </c>
      <c r="AKD26" s="351">
        <v>414</v>
      </c>
      <c r="AKE26" s="351">
        <v>376</v>
      </c>
      <c r="AKF26" s="351">
        <v>213</v>
      </c>
      <c r="AKG26" s="351">
        <v>122</v>
      </c>
      <c r="AKH26" s="351">
        <v>70</v>
      </c>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2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v>400</v>
      </c>
      <c r="AJX27" s="351">
        <v>437</v>
      </c>
      <c r="AJY27" s="351">
        <v>398</v>
      </c>
      <c r="AJZ27" s="351">
        <v>466</v>
      </c>
      <c r="AKA27" s="351">
        <v>493</v>
      </c>
      <c r="AKB27" s="351">
        <v>456</v>
      </c>
      <c r="AKC27" s="351">
        <v>508</v>
      </c>
      <c r="AKD27" s="351">
        <v>538</v>
      </c>
      <c r="AKE27" s="351">
        <v>597</v>
      </c>
      <c r="AKF27" s="351">
        <v>536</v>
      </c>
      <c r="AKG27" s="351">
        <v>450</v>
      </c>
      <c r="AKH27" s="351">
        <v>444</v>
      </c>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2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v>111</v>
      </c>
      <c r="AJX28" s="351">
        <v>71</v>
      </c>
      <c r="AJY28" s="351">
        <v>79</v>
      </c>
      <c r="AJZ28" s="351">
        <v>59</v>
      </c>
      <c r="AKA28" s="351">
        <v>89</v>
      </c>
      <c r="AKB28" s="351">
        <v>98</v>
      </c>
      <c r="AKC28" s="351">
        <v>75</v>
      </c>
      <c r="AKD28" s="351">
        <v>75</v>
      </c>
      <c r="AKE28" s="351">
        <v>79</v>
      </c>
      <c r="AKF28" s="351">
        <v>99</v>
      </c>
      <c r="AKG28" s="351">
        <v>60</v>
      </c>
      <c r="AKH28" s="351">
        <v>76</v>
      </c>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2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v>296</v>
      </c>
      <c r="AJX29" s="351">
        <v>300</v>
      </c>
      <c r="AJY29" s="351">
        <v>261</v>
      </c>
      <c r="AJZ29" s="351">
        <v>232</v>
      </c>
      <c r="AKA29" s="351">
        <v>258</v>
      </c>
      <c r="AKB29" s="351">
        <v>284</v>
      </c>
      <c r="AKC29" s="351">
        <v>348</v>
      </c>
      <c r="AKD29" s="351">
        <v>367</v>
      </c>
      <c r="AKE29" s="351">
        <v>269</v>
      </c>
      <c r="AKF29" s="351">
        <v>276</v>
      </c>
      <c r="AKG29" s="351">
        <v>230</v>
      </c>
      <c r="AKH29" s="351">
        <v>209</v>
      </c>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2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v>130</v>
      </c>
      <c r="AJX30" s="351">
        <v>128</v>
      </c>
      <c r="AJY30" s="351">
        <v>160</v>
      </c>
      <c r="AJZ30" s="351">
        <v>135</v>
      </c>
      <c r="AKA30" s="351">
        <v>142</v>
      </c>
      <c r="AKB30" s="351">
        <v>131</v>
      </c>
      <c r="AKC30" s="351">
        <v>128</v>
      </c>
      <c r="AKD30" s="351">
        <v>142</v>
      </c>
      <c r="AKE30" s="351">
        <v>156</v>
      </c>
      <c r="AKF30" s="351">
        <v>171</v>
      </c>
      <c r="AKG30" s="351">
        <v>144</v>
      </c>
      <c r="AKH30" s="351">
        <v>124</v>
      </c>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2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v>65</v>
      </c>
      <c r="AJX31" s="351">
        <v>63</v>
      </c>
      <c r="AJY31" s="351">
        <v>51</v>
      </c>
      <c r="AJZ31" s="351">
        <v>51</v>
      </c>
      <c r="AKA31" s="351">
        <v>90</v>
      </c>
      <c r="AKB31" s="351">
        <v>53</v>
      </c>
      <c r="AKC31" s="351">
        <v>73</v>
      </c>
      <c r="AKD31" s="351">
        <v>82</v>
      </c>
      <c r="AKE31" s="351">
        <v>158</v>
      </c>
      <c r="AKF31" s="351">
        <v>133</v>
      </c>
      <c r="AKG31" s="351">
        <v>92</v>
      </c>
      <c r="AKH31" s="351">
        <v>66</v>
      </c>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2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v>284</v>
      </c>
      <c r="AJX32" s="351">
        <v>277</v>
      </c>
      <c r="AJY32" s="351">
        <v>305</v>
      </c>
      <c r="AJZ32" s="351">
        <v>269</v>
      </c>
      <c r="AKA32" s="351">
        <v>329</v>
      </c>
      <c r="AKB32" s="351">
        <v>258</v>
      </c>
      <c r="AKC32" s="351">
        <v>265</v>
      </c>
      <c r="AKD32" s="351">
        <v>287</v>
      </c>
      <c r="AKE32" s="351">
        <v>338</v>
      </c>
      <c r="AKF32" s="351">
        <v>333</v>
      </c>
      <c r="AKG32" s="351">
        <v>260</v>
      </c>
      <c r="AKH32" s="351">
        <v>264</v>
      </c>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 t="shared" ref="AJV33:AKA33" si="63">SUM(AJV5:AJV11,AJV13:AJV15,AJV17:AJV18,AJV20:AJV32)</f>
        <v>5369</v>
      </c>
      <c r="AJW33" s="354">
        <f t="shared" si="63"/>
        <v>5377</v>
      </c>
      <c r="AJX33" s="354">
        <f t="shared" si="63"/>
        <v>5465</v>
      </c>
      <c r="AJY33" s="354">
        <f t="shared" si="63"/>
        <v>5170</v>
      </c>
      <c r="AJZ33" s="354">
        <f t="shared" si="63"/>
        <v>5003</v>
      </c>
      <c r="AKA33" s="354">
        <f t="shared" si="63"/>
        <v>5543</v>
      </c>
      <c r="AKB33" s="354">
        <f t="shared" ref="AKB33:AKG33" si="64">SUM(AKB5:AKB11,AKB13:AKB15,AKB17:AKB18,AKB20:AKB32)</f>
        <v>4925</v>
      </c>
      <c r="AKC33" s="354">
        <f t="shared" si="64"/>
        <v>5401</v>
      </c>
      <c r="AKD33" s="354">
        <f t="shared" si="64"/>
        <v>5739</v>
      </c>
      <c r="AKE33" s="354">
        <f t="shared" si="64"/>
        <v>6113</v>
      </c>
      <c r="AKF33" s="354">
        <f t="shared" si="64"/>
        <v>5949</v>
      </c>
      <c r="AKG33" s="354">
        <f t="shared" si="64"/>
        <v>4843</v>
      </c>
      <c r="AKH33" s="354">
        <f>SUM(AKH5:AKH11,AKH13:AKH15,AKH17:AKH18,AKH20:AKH32)</f>
        <v>4653</v>
      </c>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2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2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2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2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2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2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2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2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2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2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2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2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2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2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2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2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2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2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2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2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2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2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2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2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2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2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2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2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2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2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2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2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2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2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2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2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2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2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2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2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2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2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2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2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2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2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2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2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2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2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2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2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2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2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2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2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2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2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2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2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2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2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2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2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2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2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2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2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2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2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2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2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2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2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2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2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2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2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2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2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2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2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2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2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2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2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2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2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2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2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2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2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2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2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2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2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2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2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2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2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2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2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2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2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2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2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2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2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2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2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2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2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2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2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2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2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2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2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2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2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2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2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2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2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2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2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2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2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2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2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2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2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2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2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2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2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tabSelected="1" zoomScaleNormal="100" workbookViewId="0">
      <pane xSplit="1" ySplit="2" topLeftCell="S27" activePane="bottomRight" state="frozen"/>
      <selection activeCell="ZM5" sqref="ZM5"/>
      <selection pane="topRight" activeCell="ZM5" sqref="ZM5"/>
      <selection pane="bottomLeft" activeCell="ZM5" sqref="ZM5"/>
      <selection pane="bottomRight" activeCell="Y32" sqref="Y32"/>
    </sheetView>
  </sheetViews>
  <sheetFormatPr defaultColWidth="9.140625" defaultRowHeight="13.5" x14ac:dyDescent="0.25"/>
  <cols>
    <col min="1" max="1" width="7.5703125" style="150"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5"/>
      <c r="S1" s="444" t="s">
        <v>264</v>
      </c>
      <c r="T1" s="445"/>
      <c r="U1" s="445"/>
      <c r="V1" s="445"/>
      <c r="W1" s="445"/>
      <c r="X1" s="445"/>
      <c r="Y1" s="446"/>
      <c r="Z1" s="447"/>
    </row>
    <row r="2" spans="1:27" s="114" customFormat="1" ht="13.5" customHeight="1" thickBot="1" x14ac:dyDescent="0.3">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25">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25">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25">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25">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25">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25">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25">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25">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25">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25">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25">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25">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25">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25">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25">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25">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25">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25">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v>5377</v>
      </c>
      <c r="Z20" s="264">
        <v>45781</v>
      </c>
      <c r="AA20" s="257"/>
    </row>
    <row r="21" spans="1:27" ht="13.5" customHeight="1" x14ac:dyDescent="0.25">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v>5465</v>
      </c>
      <c r="Z21" s="273">
        <v>45788</v>
      </c>
      <c r="AA21" s="257"/>
    </row>
    <row r="22" spans="1:27" ht="13.5" customHeight="1" x14ac:dyDescent="0.25">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v>5170</v>
      </c>
      <c r="Z22" s="273">
        <v>45795</v>
      </c>
      <c r="AA22" s="257"/>
    </row>
    <row r="23" spans="1:27" ht="13.5" customHeight="1" x14ac:dyDescent="0.25">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v>5003</v>
      </c>
      <c r="Z23" s="264">
        <v>45802</v>
      </c>
      <c r="AA23" s="257"/>
    </row>
    <row r="24" spans="1:27" ht="13.5" customHeight="1" x14ac:dyDescent="0.25">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v>5543</v>
      </c>
      <c r="Z24" s="273">
        <v>45809</v>
      </c>
      <c r="AA24" s="257"/>
    </row>
    <row r="25" spans="1:27" ht="13.5" customHeight="1" x14ac:dyDescent="0.25">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v>4925</v>
      </c>
      <c r="Z25" s="264">
        <v>45816</v>
      </c>
    </row>
    <row r="26" spans="1:27" ht="13.5" customHeight="1" x14ac:dyDescent="0.25">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v>5401</v>
      </c>
      <c r="Z26" s="273">
        <v>45823</v>
      </c>
    </row>
    <row r="27" spans="1:27" ht="13.5" customHeight="1" x14ac:dyDescent="0.25">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v>5739</v>
      </c>
      <c r="Z27" s="273">
        <v>45830</v>
      </c>
    </row>
    <row r="28" spans="1:27" ht="13.5" customHeight="1" x14ac:dyDescent="0.25">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v>6113</v>
      </c>
      <c r="Z28" s="264">
        <v>45837</v>
      </c>
    </row>
    <row r="29" spans="1:27" ht="13.5" customHeight="1" x14ac:dyDescent="0.25">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v>5949</v>
      </c>
      <c r="Z29" s="273">
        <v>45844</v>
      </c>
    </row>
    <row r="30" spans="1:27" ht="13.5" customHeight="1" x14ac:dyDescent="0.25">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v>4843</v>
      </c>
      <c r="Z30" s="273">
        <v>45851</v>
      </c>
    </row>
    <row r="31" spans="1:27" ht="13.5" customHeight="1" x14ac:dyDescent="0.25">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v>4653</v>
      </c>
      <c r="Z31" s="264">
        <v>45858</v>
      </c>
    </row>
    <row r="32" spans="1:27" ht="13.5" customHeight="1" x14ac:dyDescent="0.25">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25">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25">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25">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25">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25">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25">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25">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25">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25">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25">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25">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25">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25">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25">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25">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25">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25">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25">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25">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25">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25">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25">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25">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R9" sqref="R9"/>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24" activePane="bottomRight" state="frozen"/>
      <selection activeCell="ZM5" sqref="ZM5"/>
      <selection pane="topRight" activeCell="ZM5" sqref="ZM5"/>
      <selection pane="bottomLeft" activeCell="ZM5" sqref="ZM5"/>
      <selection pane="bottomRight" activeCell="Y31" sqref="Y31"/>
    </sheetView>
  </sheetViews>
  <sheetFormatPr defaultColWidth="9.140625" defaultRowHeight="13.5" x14ac:dyDescent="0.2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x14ac:dyDescent="0.25">
      <c r="A1" s="306"/>
      <c r="S1" s="448" t="s">
        <v>262</v>
      </c>
      <c r="T1" s="449"/>
      <c r="U1" s="449"/>
      <c r="V1" s="449"/>
      <c r="W1" s="449"/>
      <c r="X1" s="449"/>
      <c r="Y1" s="450"/>
      <c r="Z1" s="451"/>
    </row>
    <row r="2" spans="1:28" s="114" customFormat="1" ht="13.5" customHeight="1" thickBot="1" x14ac:dyDescent="0.3">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25">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25">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25">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25">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25">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25">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25">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25">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25">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25">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25">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25">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25">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25">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25">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25">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25">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25">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v>71708</v>
      </c>
      <c r="Z20" s="283">
        <v>45781</v>
      </c>
      <c r="AA20" s="149"/>
    </row>
    <row r="21" spans="1:30" ht="13.5" customHeight="1" x14ac:dyDescent="0.25">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v>72600</v>
      </c>
      <c r="Z21" s="283">
        <v>45788</v>
      </c>
      <c r="AA21" s="149"/>
    </row>
    <row r="22" spans="1:30" ht="13.5" customHeight="1" x14ac:dyDescent="0.25">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v>72172</v>
      </c>
      <c r="Z22" s="283">
        <v>45795</v>
      </c>
      <c r="AA22" s="149"/>
    </row>
    <row r="23" spans="1:30" ht="13.5" customHeight="1" x14ac:dyDescent="0.25">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v>71646</v>
      </c>
      <c r="Z23" s="283">
        <v>45802</v>
      </c>
      <c r="AA23" s="149"/>
      <c r="AD23" s="113"/>
    </row>
    <row r="24" spans="1:30" ht="13.5" customHeight="1" x14ac:dyDescent="0.25">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v>71704</v>
      </c>
      <c r="Z24" s="283">
        <v>45809</v>
      </c>
      <c r="AA24" s="149"/>
    </row>
    <row r="25" spans="1:30" ht="13.5" customHeight="1" x14ac:dyDescent="0.25">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v>70464</v>
      </c>
      <c r="Z25" s="283">
        <v>45816</v>
      </c>
    </row>
    <row r="26" spans="1:30" ht="13.5" customHeight="1" x14ac:dyDescent="0.25">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v>68986</v>
      </c>
      <c r="Z26" s="283">
        <v>45823</v>
      </c>
    </row>
    <row r="27" spans="1:30" ht="13.5" customHeight="1" x14ac:dyDescent="0.25">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v>70283</v>
      </c>
      <c r="Z27" s="283">
        <v>45830</v>
      </c>
    </row>
    <row r="28" spans="1:30" ht="13.5" customHeight="1" x14ac:dyDescent="0.25">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v>70056</v>
      </c>
      <c r="Z28" s="283">
        <v>45837</v>
      </c>
    </row>
    <row r="29" spans="1:30" ht="13.5" customHeight="1" x14ac:dyDescent="0.25">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v>72923</v>
      </c>
      <c r="Z29" s="283">
        <v>45844</v>
      </c>
    </row>
    <row r="30" spans="1:30" ht="13.5" customHeight="1" x14ac:dyDescent="0.25">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v>72594</v>
      </c>
      <c r="Z30" s="283">
        <v>45851</v>
      </c>
    </row>
    <row r="31" spans="1:30" ht="13.5" customHeight="1" x14ac:dyDescent="0.25">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v>72650</v>
      </c>
      <c r="Z31" s="283">
        <v>45858</v>
      </c>
    </row>
    <row r="32" spans="1:30" ht="13.5" customHeight="1" x14ac:dyDescent="0.25">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25">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25">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25">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25">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25">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25">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25">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25">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25">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25">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25">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25">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25">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25">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25">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25">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25">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25">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25">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25">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25">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25">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R11" sqref="R11"/>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62" activePane="bottomRight" state="frozen"/>
      <selection activeCell="ZM5" sqref="ZM5"/>
      <selection pane="topRight" activeCell="ZM5" sqref="ZM5"/>
      <selection pane="bottomLeft" activeCell="ZM5" sqref="ZM5"/>
      <selection pane="bottomRight" activeCell="AB68" sqref="AB68"/>
    </sheetView>
  </sheetViews>
  <sheetFormatPr defaultColWidth="9.140625" defaultRowHeight="15" x14ac:dyDescent="0.2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x14ac:dyDescent="0.2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2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2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2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2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2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2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2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2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2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2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2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2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2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2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2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2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2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2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x14ac:dyDescent="0.2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x14ac:dyDescent="0.2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x14ac:dyDescent="0.2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f>AVERAGE('Table Initial Claims'!Y20:Y23)</f>
        <v>5253.75</v>
      </c>
      <c r="Z23" s="158">
        <v>45802</v>
      </c>
    </row>
    <row r="24" spans="1:28" ht="15" customHeight="1" x14ac:dyDescent="0.2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f>AVERAGE('Table Initial Claims'!Y21:Y24)</f>
        <v>5295.25</v>
      </c>
      <c r="Z24" s="158">
        <v>45809</v>
      </c>
    </row>
    <row r="25" spans="1:28" ht="15" customHeight="1" x14ac:dyDescent="0.2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f>AVERAGE('Table Initial Claims'!Y22:Y25)</f>
        <v>5160.25</v>
      </c>
      <c r="Z25" s="158">
        <v>45816</v>
      </c>
    </row>
    <row r="26" spans="1:28" ht="15" customHeight="1" x14ac:dyDescent="0.2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f>AVERAGE('Table Initial Claims'!Y23:Y26)</f>
        <v>5218</v>
      </c>
      <c r="Z26" s="158">
        <v>45823</v>
      </c>
    </row>
    <row r="27" spans="1:28" ht="15" customHeight="1" x14ac:dyDescent="0.2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f>AVERAGE('Table Initial Claims'!Y24:Y27)</f>
        <v>5402</v>
      </c>
      <c r="Z27" s="158">
        <v>45830</v>
      </c>
    </row>
    <row r="28" spans="1:28" ht="15" customHeight="1" x14ac:dyDescent="0.2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f>AVERAGE('Table Initial Claims'!Y25:Y28)</f>
        <v>5544.5</v>
      </c>
      <c r="Z28" s="158">
        <v>45837</v>
      </c>
    </row>
    <row r="29" spans="1:28" ht="15" customHeight="1" x14ac:dyDescent="0.2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f>AVERAGE('Table Initial Claims'!Y26:Y29)</f>
        <v>5800.5</v>
      </c>
      <c r="Z29" s="158">
        <v>45844</v>
      </c>
    </row>
    <row r="30" spans="1:28" ht="15" customHeight="1" x14ac:dyDescent="0.2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f>AVERAGE('Table Initial Claims'!Y27:Y30)</f>
        <v>5661</v>
      </c>
      <c r="Z30" s="158">
        <v>45851</v>
      </c>
    </row>
    <row r="31" spans="1:28" ht="15" customHeight="1" x14ac:dyDescent="0.2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f>AVERAGE('Table Initial Claims'!Y28:Y31)</f>
        <v>5389.5</v>
      </c>
      <c r="Z31" s="158">
        <v>45858</v>
      </c>
    </row>
    <row r="32" spans="1:28" ht="15" customHeight="1" x14ac:dyDescent="0.2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2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2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2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2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2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2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2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2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2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2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2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2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2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2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2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2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2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2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2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2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2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2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
    <row r="57" spans="1:28" ht="45" x14ac:dyDescent="0.2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2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2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2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2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2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2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2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2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2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2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2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2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2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2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2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2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2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2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x14ac:dyDescent="0.2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x14ac:dyDescent="0.2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x14ac:dyDescent="0.2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f>AVERAGE('Table Continued Claims'!Y20:Y23)</f>
        <v>72031.5</v>
      </c>
      <c r="Z79" s="162">
        <v>45802</v>
      </c>
      <c r="AA79" s="154"/>
    </row>
    <row r="80" spans="1:28" ht="15" customHeight="1" x14ac:dyDescent="0.2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f>AVERAGE('Table Continued Claims'!Y21:Y24)</f>
        <v>72030.5</v>
      </c>
      <c r="Z80" s="162">
        <v>45809</v>
      </c>
      <c r="AA80" s="154"/>
    </row>
    <row r="81" spans="1:28" ht="15" customHeight="1" x14ac:dyDescent="0.2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f>AVERAGE('Table Continued Claims'!Y22:Y25)</f>
        <v>71496.5</v>
      </c>
      <c r="Z81" s="162">
        <v>45816</v>
      </c>
      <c r="AA81" s="154"/>
    </row>
    <row r="82" spans="1:28" ht="15" customHeight="1" x14ac:dyDescent="0.2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f>AVERAGE('Table Continued Claims'!Y23:Y26)</f>
        <v>70700</v>
      </c>
      <c r="Z82" s="162">
        <v>45823</v>
      </c>
      <c r="AA82" s="154"/>
    </row>
    <row r="83" spans="1:28" ht="15" customHeight="1" x14ac:dyDescent="0.2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f>AVERAGE('Table Continued Claims'!Y24:Y27)</f>
        <v>70359.25</v>
      </c>
      <c r="Z83" s="162">
        <v>45830</v>
      </c>
      <c r="AA83" s="154"/>
    </row>
    <row r="84" spans="1:28" ht="15" customHeight="1" x14ac:dyDescent="0.2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f>AVERAGE('Table Continued Claims'!Y25:Y28)</f>
        <v>69947.25</v>
      </c>
      <c r="Z84" s="162">
        <v>45837</v>
      </c>
      <c r="AA84" s="154"/>
    </row>
    <row r="85" spans="1:28" ht="15" customHeight="1" x14ac:dyDescent="0.2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f>AVERAGE('Table Continued Claims'!Y26:Y29)</f>
        <v>70562</v>
      </c>
      <c r="Z85" s="162">
        <v>45844</v>
      </c>
      <c r="AA85" s="154"/>
    </row>
    <row r="86" spans="1:28" ht="15" customHeight="1" x14ac:dyDescent="0.2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f>AVERAGE('Table Continued Claims'!Y27:Y30)</f>
        <v>71464</v>
      </c>
      <c r="Z86" s="162">
        <v>45851</v>
      </c>
      <c r="AA86" s="154"/>
    </row>
    <row r="87" spans="1:28" ht="15" customHeight="1" x14ac:dyDescent="0.2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f>AVERAGE('Table Continued Claims'!Y28:Y31)</f>
        <v>72055.75</v>
      </c>
      <c r="Z87" s="162">
        <v>45858</v>
      </c>
      <c r="AA87" s="154"/>
    </row>
    <row r="88" spans="1:28" ht="15" customHeight="1" x14ac:dyDescent="0.2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2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2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2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2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2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2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2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2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2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2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2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2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2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2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2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2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2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2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2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2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2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2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25">
      <c r="AB112" s="128"/>
    </row>
    <row r="113" spans="28:28" ht="15" customHeight="1" x14ac:dyDescent="0.25">
      <c r="AB113" s="155"/>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topLeftCell="A10" zoomScale="90" zoomScaleNormal="9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H27" sqref="H27"/>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5" t="s">
        <v>263</v>
      </c>
      <c r="C2" s="456"/>
      <c r="D2" s="456"/>
      <c r="E2" s="456"/>
      <c r="F2" s="456"/>
      <c r="G2" s="456"/>
      <c r="H2" s="456"/>
      <c r="I2" s="456"/>
      <c r="J2" s="456"/>
      <c r="K2" s="456"/>
      <c r="L2" s="456"/>
      <c r="M2" s="456"/>
      <c r="N2" s="457"/>
    </row>
    <row r="3" spans="2:14" x14ac:dyDescent="0.2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25">
      <c r="B4" s="422">
        <v>2025</v>
      </c>
      <c r="C4" s="423">
        <v>39329</v>
      </c>
      <c r="D4" s="423">
        <v>34358</v>
      </c>
      <c r="E4" s="423">
        <v>32316</v>
      </c>
      <c r="F4" s="423">
        <v>32251</v>
      </c>
      <c r="G4" s="423">
        <v>29813</v>
      </c>
      <c r="H4" s="423">
        <v>30617</v>
      </c>
      <c r="I4" s="423"/>
      <c r="J4" s="423"/>
      <c r="K4" s="423"/>
      <c r="L4" s="423"/>
      <c r="M4" s="423"/>
      <c r="N4" s="424"/>
    </row>
    <row r="5" spans="2:14" x14ac:dyDescent="0.2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75" x14ac:dyDescent="0.3">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2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2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2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2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2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2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2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2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2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2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2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2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2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2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2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2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2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2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2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2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75" thickBot="1" x14ac:dyDescent="0.3">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25">
      <c r="D28" s="175"/>
    </row>
    <row r="49" spans="2:14" x14ac:dyDescent="0.25">
      <c r="B49" s="176"/>
      <c r="C49" s="176"/>
      <c r="D49" s="176"/>
      <c r="E49" s="176"/>
      <c r="F49" s="176"/>
      <c r="G49" s="176"/>
      <c r="H49" s="176"/>
      <c r="I49" s="176"/>
      <c r="J49" s="176"/>
    </row>
    <row r="50" spans="2:14" ht="15.75" thickBot="1" x14ac:dyDescent="0.3">
      <c r="B50" s="176"/>
      <c r="C50" s="176"/>
      <c r="D50" s="176"/>
      <c r="E50" s="176"/>
      <c r="F50" s="176"/>
      <c r="G50" s="176"/>
      <c r="H50" s="176"/>
      <c r="I50" s="176"/>
      <c r="J50" s="176"/>
    </row>
    <row r="51" spans="2:14" ht="15.75" thickBot="1" x14ac:dyDescent="0.3">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Normal="100" zoomScaleSheetLayoutView="100" workbookViewId="0">
      <pane xSplit="1" ySplit="2" topLeftCell="K15" activePane="bottomRight" state="frozen"/>
      <selection activeCell="ZM5" sqref="ZM5"/>
      <selection pane="topRight" activeCell="ZM5" sqref="ZM5"/>
      <selection pane="bottomLeft" activeCell="ZM5" sqref="ZM5"/>
      <selection pane="bottomRight" activeCell="Y31" sqref="Y31"/>
    </sheetView>
  </sheetViews>
  <sheetFormatPr defaultColWidth="9.140625" defaultRowHeight="14.25" x14ac:dyDescent="0.2"/>
  <cols>
    <col min="1" max="1" width="9.85546875" style="437" customWidth="1"/>
    <col min="2" max="2" width="10" style="409" bestFit="1" customWidth="1"/>
    <col min="3" max="3" width="10.140625" style="409" bestFit="1" customWidth="1"/>
    <col min="4" max="4" width="10" style="387" bestFit="1" customWidth="1"/>
    <col min="5" max="5" width="10" style="410" bestFit="1" customWidth="1"/>
    <col min="6" max="6" width="9.85546875" style="387" customWidth="1"/>
    <col min="7" max="7" width="9.42578125" style="387" customWidth="1"/>
    <col min="8" max="8" width="10.7109375" style="412" bestFit="1" customWidth="1"/>
    <col min="9" max="9" width="11" style="412" bestFit="1" customWidth="1"/>
    <col min="10" max="11" width="10" style="387" bestFit="1" customWidth="1"/>
    <col min="12" max="12" width="9.85546875" style="387" customWidth="1"/>
    <col min="13" max="13" width="10.140625" style="387" customWidth="1"/>
    <col min="14" max="14" width="13.5703125" style="412" bestFit="1" customWidth="1"/>
    <col min="15" max="15" width="13.85546875" style="412" bestFit="1" customWidth="1"/>
    <col min="16" max="16" width="10" style="387" bestFit="1" customWidth="1"/>
    <col min="17" max="17" width="11.140625" style="387" customWidth="1"/>
    <col min="18" max="18" width="10" style="387" customWidth="1"/>
    <col min="19" max="19" width="9.7109375" style="387" customWidth="1"/>
    <col min="20" max="20" width="14.28515625" style="412" bestFit="1" customWidth="1"/>
    <col min="21" max="21" width="14.7109375" style="412" bestFit="1" customWidth="1"/>
    <col min="22" max="23" width="10" style="387" bestFit="1" customWidth="1"/>
    <col min="24" max="25" width="10.140625" style="387" customWidth="1"/>
    <col min="26" max="16384" width="9.140625" style="387"/>
  </cols>
  <sheetData>
    <row r="1" spans="1:25" x14ac:dyDescent="0.2">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5" thickBot="1" x14ac:dyDescent="0.25">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
      <c r="A20" s="436">
        <v>18</v>
      </c>
      <c r="B20" s="388">
        <f>'Table Initial Claims'!X20</f>
        <v>5164</v>
      </c>
      <c r="C20" s="388">
        <f>'Table Initial Claims'!Y20</f>
        <v>5377</v>
      </c>
      <c r="D20" s="398">
        <f t="shared" ref="D20" si="184">C20-C19</f>
        <v>8</v>
      </c>
      <c r="E20" s="399">
        <f t="shared" ref="E20" si="185">D20/B19</f>
        <v>1.5816528272044287E-3</v>
      </c>
      <c r="F20" s="397">
        <f t="shared" ref="F20" si="186">C20-B20</f>
        <v>213</v>
      </c>
      <c r="G20" s="390">
        <f t="shared" ref="G20" si="187">ROUND(F20/B20,2)</f>
        <v>0.04</v>
      </c>
      <c r="H20" s="391">
        <f>'Table Continued Claims'!X20</f>
        <v>56488</v>
      </c>
      <c r="I20" s="391">
        <f>'Table Continued Claims'!Y20</f>
        <v>71708</v>
      </c>
      <c r="J20" s="401">
        <f t="shared" ref="J20" si="188">I20-I19</f>
        <v>-2007</v>
      </c>
      <c r="K20" s="402">
        <f t="shared" ref="K20" si="189">J20/H19</f>
        <v>-3.5317097205602874E-2</v>
      </c>
      <c r="L20" s="391">
        <f t="shared" ref="L20" si="190">I20-H20</f>
        <v>15220</v>
      </c>
      <c r="M20" s="393">
        <f t="shared" ref="M20" si="191">ROUND(L20/H20,2)</f>
        <v>0.27</v>
      </c>
      <c r="N20" s="394">
        <f>'Table - Moving Averages'!X20</f>
        <v>4981.25</v>
      </c>
      <c r="O20" s="394">
        <f>'Table - Moving Averages'!Y20</f>
        <v>5307.5</v>
      </c>
      <c r="P20" s="403">
        <f t="shared" ref="P20" si="192">O20-O19</f>
        <v>-187.75</v>
      </c>
      <c r="Q20" s="404">
        <f t="shared" ref="Q20" si="193">P20/O19</f>
        <v>-3.4165870524543923E-2</v>
      </c>
      <c r="R20" s="394">
        <f t="shared" ref="R20" si="194">O20-N20</f>
        <v>326.25</v>
      </c>
      <c r="S20" s="396">
        <f t="shared" ref="S20" si="195">ROUND(R20/N20,2)</f>
        <v>7.0000000000000007E-2</v>
      </c>
      <c r="T20" s="391">
        <f>'Table - Moving Averages'!X76</f>
        <v>57332.75</v>
      </c>
      <c r="U20" s="391">
        <f>'Table - Moving Averages'!Y76</f>
        <v>73917</v>
      </c>
      <c r="V20" s="401">
        <f t="shared" ref="V20" si="196">U20-U19</f>
        <v>-1311.75</v>
      </c>
      <c r="W20" s="392">
        <f t="shared" ref="W20" si="197">V20/U19</f>
        <v>-1.7436817705996709E-2</v>
      </c>
      <c r="X20" s="400">
        <f t="shared" ref="X20" si="198">U20-T20</f>
        <v>16584.25</v>
      </c>
      <c r="Y20" s="393">
        <f t="shared" ref="Y20" si="199">ROUND(X20/T20,2)</f>
        <v>0.28999999999999998</v>
      </c>
    </row>
    <row r="21" spans="1:25" x14ac:dyDescent="0.2">
      <c r="A21" s="436">
        <v>19</v>
      </c>
      <c r="B21" s="388">
        <f>'Table Initial Claims'!X21</f>
        <v>4948</v>
      </c>
      <c r="C21" s="388">
        <f>'Table Initial Claims'!Y21</f>
        <v>5465</v>
      </c>
      <c r="D21" s="398">
        <f t="shared" ref="D21" si="200">C21-C20</f>
        <v>88</v>
      </c>
      <c r="E21" s="399">
        <f t="shared" ref="E21" si="201">D21/B20</f>
        <v>1.7041053446940357E-2</v>
      </c>
      <c r="F21" s="397">
        <f t="shared" ref="F21" si="202">C21-B21</f>
        <v>517</v>
      </c>
      <c r="G21" s="390">
        <f t="shared" ref="G21" si="203">ROUND(F21/B21,2)</f>
        <v>0.1</v>
      </c>
      <c r="H21" s="391">
        <f>'Table Continued Claims'!X21</f>
        <v>55419</v>
      </c>
      <c r="I21" s="391">
        <f>'Table Continued Claims'!Y21</f>
        <v>72600</v>
      </c>
      <c r="J21" s="401">
        <f t="shared" ref="J21" si="204">I21-I20</f>
        <v>892</v>
      </c>
      <c r="K21" s="402">
        <f t="shared" ref="K21" si="205">J21/H20</f>
        <v>1.5790964452627107E-2</v>
      </c>
      <c r="L21" s="391">
        <f t="shared" ref="L21" si="206">I21-H21</f>
        <v>17181</v>
      </c>
      <c r="M21" s="393">
        <f t="shared" ref="M21" si="207">ROUND(L21/H21,2)</f>
        <v>0.31</v>
      </c>
      <c r="N21" s="394">
        <f>'Table - Moving Averages'!X21</f>
        <v>4987</v>
      </c>
      <c r="O21" s="394">
        <f>'Table - Moving Averages'!Y21</f>
        <v>5280</v>
      </c>
      <c r="P21" s="403">
        <f t="shared" ref="P21" si="208">O21-O20</f>
        <v>-27.5</v>
      </c>
      <c r="Q21" s="404">
        <f t="shared" ref="Q21" si="209">P21/O20</f>
        <v>-5.1813471502590676E-3</v>
      </c>
      <c r="R21" s="394">
        <f t="shared" ref="R21" si="210">O21-N21</f>
        <v>293</v>
      </c>
      <c r="S21" s="396">
        <f t="shared" ref="S21" si="211">ROUND(R21/N21,2)</f>
        <v>0.06</v>
      </c>
      <c r="T21" s="391">
        <f>'Table - Moving Averages'!X77</f>
        <v>56572.5</v>
      </c>
      <c r="U21" s="391">
        <f>'Table - Moving Averages'!Y77</f>
        <v>73060.75</v>
      </c>
      <c r="V21" s="401">
        <f t="shared" ref="V21" si="212">U21-U20</f>
        <v>-856.25</v>
      </c>
      <c r="W21" s="392">
        <f t="shared" ref="W21" si="213">V21/U20</f>
        <v>-1.1583938742102628E-2</v>
      </c>
      <c r="X21" s="400">
        <f t="shared" ref="X21" si="214">U21-T21</f>
        <v>16488.25</v>
      </c>
      <c r="Y21" s="393">
        <f t="shared" ref="Y21" si="215">ROUND(X21/T21,2)</f>
        <v>0.28999999999999998</v>
      </c>
    </row>
    <row r="22" spans="1:25" x14ac:dyDescent="0.2">
      <c r="A22" s="436">
        <v>20</v>
      </c>
      <c r="B22" s="388">
        <f>'Table Initial Claims'!X22</f>
        <v>4963</v>
      </c>
      <c r="C22" s="388">
        <f>'Table Initial Claims'!Y22</f>
        <v>5170</v>
      </c>
      <c r="D22" s="398">
        <f t="shared" ref="D22" si="216">C22-C21</f>
        <v>-295</v>
      </c>
      <c r="E22" s="399">
        <f t="shared" ref="E22" si="217">D22/B21</f>
        <v>-5.9620048504446244E-2</v>
      </c>
      <c r="F22" s="397">
        <f t="shared" ref="F22" si="218">C22-B22</f>
        <v>207</v>
      </c>
      <c r="G22" s="390">
        <f t="shared" ref="G22" si="219">ROUND(F22/B22,2)</f>
        <v>0.04</v>
      </c>
      <c r="H22" s="391">
        <f>'Table Continued Claims'!X22</f>
        <v>60295</v>
      </c>
      <c r="I22" s="391">
        <f>'Table Continued Claims'!Y22</f>
        <v>72172</v>
      </c>
      <c r="J22" s="401">
        <f t="shared" ref="J22" si="220">I22-I21</f>
        <v>-428</v>
      </c>
      <c r="K22" s="402">
        <f t="shared" ref="K22" si="221">J22/H21</f>
        <v>-7.7229830924412206E-3</v>
      </c>
      <c r="L22" s="391">
        <f t="shared" ref="L22" si="222">I22-H22</f>
        <v>11877</v>
      </c>
      <c r="M22" s="393">
        <f t="shared" ref="M22" si="223">ROUND(L22/H22,2)</f>
        <v>0.2</v>
      </c>
      <c r="N22" s="394">
        <f>'Table - Moving Averages'!X22</f>
        <v>5033.25</v>
      </c>
      <c r="O22" s="394">
        <f>'Table - Moving Averages'!Y22</f>
        <v>5345.25</v>
      </c>
      <c r="P22" s="403">
        <f t="shared" ref="P22" si="224">O22-O21</f>
        <v>65.25</v>
      </c>
      <c r="Q22" s="404">
        <f t="shared" ref="Q22" si="225">P22/O21</f>
        <v>1.2357954545454545E-2</v>
      </c>
      <c r="R22" s="394">
        <f t="shared" ref="R22" si="226">O22-N22</f>
        <v>312</v>
      </c>
      <c r="S22" s="396">
        <f t="shared" ref="S22" si="227">ROUND(R22/N22,2)</f>
        <v>0.06</v>
      </c>
      <c r="T22" s="391">
        <f>'Table - Moving Averages'!X78</f>
        <v>57257.5</v>
      </c>
      <c r="U22" s="391">
        <f>'Table - Moving Averages'!Y78</f>
        <v>72548.75</v>
      </c>
      <c r="V22" s="401">
        <f t="shared" ref="V22" si="228">U22-U21</f>
        <v>-512</v>
      </c>
      <c r="W22" s="392">
        <f t="shared" ref="W22" si="229">V22/U21</f>
        <v>-7.0078667410340021E-3</v>
      </c>
      <c r="X22" s="400">
        <f t="shared" ref="X22" si="230">U22-T22</f>
        <v>15291.25</v>
      </c>
      <c r="Y22" s="393">
        <f t="shared" ref="Y22" si="231">ROUND(X22/T22,2)</f>
        <v>0.27</v>
      </c>
    </row>
    <row r="23" spans="1:25" x14ac:dyDescent="0.2">
      <c r="A23" s="436">
        <v>21</v>
      </c>
      <c r="B23" s="388">
        <f>'Table Initial Claims'!X23</f>
        <v>4509</v>
      </c>
      <c r="C23" s="388">
        <f>'Table Initial Claims'!Y23</f>
        <v>5003</v>
      </c>
      <c r="D23" s="398">
        <f t="shared" ref="D23" si="232">C23-C22</f>
        <v>-167</v>
      </c>
      <c r="E23" s="399">
        <f t="shared" ref="E23" si="233">D23/B22</f>
        <v>-3.3649002619383438E-2</v>
      </c>
      <c r="F23" s="397">
        <f t="shared" ref="F23" si="234">C23-B23</f>
        <v>494</v>
      </c>
      <c r="G23" s="390">
        <f t="shared" ref="G23" si="235">ROUND(F23/B23,2)</f>
        <v>0.11</v>
      </c>
      <c r="H23" s="391">
        <f>'Table Continued Claims'!X23</f>
        <v>60106</v>
      </c>
      <c r="I23" s="391">
        <f>'Table Continued Claims'!Y23</f>
        <v>71646</v>
      </c>
      <c r="J23" s="401">
        <f t="shared" ref="J23" si="236">I23-I22</f>
        <v>-526</v>
      </c>
      <c r="K23" s="402">
        <f t="shared" ref="K23" si="237">J23/H22</f>
        <v>-8.723774774027698E-3</v>
      </c>
      <c r="L23" s="391">
        <f t="shared" ref="L23" si="238">I23-H23</f>
        <v>11540</v>
      </c>
      <c r="M23" s="393">
        <f t="shared" ref="M23" si="239">ROUND(L23/H23,2)</f>
        <v>0.19</v>
      </c>
      <c r="N23" s="394">
        <f>'Table - Moving Averages'!X23</f>
        <v>4896</v>
      </c>
      <c r="O23" s="394">
        <f>'Table - Moving Averages'!Y23</f>
        <v>5253.75</v>
      </c>
      <c r="P23" s="403">
        <f t="shared" ref="P23" si="240">O23-O22</f>
        <v>-91.5</v>
      </c>
      <c r="Q23" s="404">
        <f t="shared" ref="Q23" si="241">P23/O22</f>
        <v>-1.711800196436088E-2</v>
      </c>
      <c r="R23" s="394">
        <f t="shared" ref="R23" si="242">O23-N23</f>
        <v>357.75</v>
      </c>
      <c r="S23" s="396">
        <f t="shared" ref="S23" si="243">ROUND(R23/N23,2)</f>
        <v>7.0000000000000007E-2</v>
      </c>
      <c r="T23" s="391">
        <f>'Table - Moving Averages'!X79</f>
        <v>58077</v>
      </c>
      <c r="U23" s="391">
        <f>'Table - Moving Averages'!Y79</f>
        <v>72031.5</v>
      </c>
      <c r="V23" s="401">
        <f t="shared" ref="V23" si="244">U23-U22</f>
        <v>-517.25</v>
      </c>
      <c r="W23" s="392">
        <f t="shared" ref="W23" si="245">V23/U22</f>
        <v>-7.1296886576267685E-3</v>
      </c>
      <c r="X23" s="400">
        <f t="shared" ref="X23" si="246">U23-T23</f>
        <v>13954.5</v>
      </c>
      <c r="Y23" s="393">
        <f t="shared" ref="Y23" si="247">ROUND(X23/T23,2)</f>
        <v>0.24</v>
      </c>
    </row>
    <row r="24" spans="1:25" x14ac:dyDescent="0.2">
      <c r="A24" s="436">
        <v>22</v>
      </c>
      <c r="B24" s="388">
        <f>'Table Initial Claims'!X24</f>
        <v>4992</v>
      </c>
      <c r="C24" s="388">
        <f>'Table Initial Claims'!Y24</f>
        <v>5543</v>
      </c>
      <c r="D24" s="398">
        <f t="shared" ref="D24" si="248">C24-C23</f>
        <v>540</v>
      </c>
      <c r="E24" s="399">
        <f t="shared" ref="E24" si="249">D24/B23</f>
        <v>0.11976047904191617</v>
      </c>
      <c r="F24" s="397">
        <f t="shared" ref="F24" si="250">C24-B24</f>
        <v>551</v>
      </c>
      <c r="G24" s="390">
        <f t="shared" ref="G24" si="251">ROUND(F24/B24,2)</f>
        <v>0.11</v>
      </c>
      <c r="H24" s="391">
        <f>'Table Continued Claims'!X24</f>
        <v>60500</v>
      </c>
      <c r="I24" s="391">
        <f>'Table Continued Claims'!Y24</f>
        <v>71704</v>
      </c>
      <c r="J24" s="401">
        <f t="shared" ref="J24" si="252">I24-I23</f>
        <v>58</v>
      </c>
      <c r="K24" s="402">
        <f t="shared" ref="K24" si="253">J24/H23</f>
        <v>9.6496190064219881E-4</v>
      </c>
      <c r="L24" s="391">
        <f t="shared" ref="L24" si="254">I24-H24</f>
        <v>11204</v>
      </c>
      <c r="M24" s="393">
        <f t="shared" ref="M24" si="255">ROUND(L24/H24,2)</f>
        <v>0.19</v>
      </c>
      <c r="N24" s="394">
        <f>'Table - Moving Averages'!X24</f>
        <v>4853</v>
      </c>
      <c r="O24" s="394">
        <f>'Table - Moving Averages'!Y24</f>
        <v>5295.25</v>
      </c>
      <c r="P24" s="403">
        <f t="shared" ref="P24" si="256">O24-O23</f>
        <v>41.5</v>
      </c>
      <c r="Q24" s="404">
        <f t="shared" ref="Q24" si="257">P24/O23</f>
        <v>7.8991196764216041E-3</v>
      </c>
      <c r="R24" s="394">
        <f t="shared" ref="R24" si="258">O24-N24</f>
        <v>442.25</v>
      </c>
      <c r="S24" s="396">
        <f t="shared" ref="S24" si="259">ROUND(R24/N24,2)</f>
        <v>0.09</v>
      </c>
      <c r="T24" s="391">
        <f>'Table - Moving Averages'!X80</f>
        <v>59080</v>
      </c>
      <c r="U24" s="391">
        <f>'Table - Moving Averages'!Y80</f>
        <v>72030.5</v>
      </c>
      <c r="V24" s="401">
        <f t="shared" ref="V24" si="260">U24-U23</f>
        <v>-1</v>
      </c>
      <c r="W24" s="392">
        <f t="shared" ref="W24" si="261">V24/U23</f>
        <v>-1.3882815157257589E-5</v>
      </c>
      <c r="X24" s="400">
        <f t="shared" ref="X24" si="262">U24-T24</f>
        <v>12950.5</v>
      </c>
      <c r="Y24" s="393">
        <f t="shared" ref="Y24" si="263">ROUND(X24/T24,2)</f>
        <v>0.22</v>
      </c>
    </row>
    <row r="25" spans="1:25" x14ac:dyDescent="0.2">
      <c r="A25" s="436">
        <v>23</v>
      </c>
      <c r="B25" s="388">
        <f>'Table Initial Claims'!X25</f>
        <v>4663</v>
      </c>
      <c r="C25" s="388">
        <f>'Table Initial Claims'!Y25</f>
        <v>4925</v>
      </c>
      <c r="D25" s="398">
        <f t="shared" ref="D25" si="264">C25-C24</f>
        <v>-618</v>
      </c>
      <c r="E25" s="399">
        <f t="shared" ref="E25" si="265">D25/B24</f>
        <v>-0.12379807692307693</v>
      </c>
      <c r="F25" s="397">
        <f t="shared" ref="F25" si="266">C25-B25</f>
        <v>262</v>
      </c>
      <c r="G25" s="390">
        <f t="shared" ref="G25" si="267">ROUND(F25/B25,2)</f>
        <v>0.06</v>
      </c>
      <c r="H25" s="391">
        <f>'Table Continued Claims'!X25</f>
        <v>58519</v>
      </c>
      <c r="I25" s="391">
        <f>'Table Continued Claims'!Y25</f>
        <v>70464</v>
      </c>
      <c r="J25" s="401">
        <f t="shared" ref="J25" si="268">I25-I24</f>
        <v>-1240</v>
      </c>
      <c r="K25" s="402">
        <f t="shared" ref="K25" si="269">J25/H24</f>
        <v>-2.0495867768595043E-2</v>
      </c>
      <c r="L25" s="391">
        <f t="shared" ref="L25" si="270">I25-H25</f>
        <v>11945</v>
      </c>
      <c r="M25" s="393">
        <f t="shared" ref="M25" si="271">ROUND(L25/H25,2)</f>
        <v>0.2</v>
      </c>
      <c r="N25" s="394">
        <f>'Table - Moving Averages'!X25</f>
        <v>4781.75</v>
      </c>
      <c r="O25" s="394">
        <f>'Table - Moving Averages'!Y25</f>
        <v>5160.25</v>
      </c>
      <c r="P25" s="403">
        <f t="shared" ref="P25" si="272">O25-O24</f>
        <v>-135</v>
      </c>
      <c r="Q25" s="404">
        <f t="shared" ref="Q25" si="273">P25/O24</f>
        <v>-2.5494546999669514E-2</v>
      </c>
      <c r="R25" s="394">
        <f t="shared" ref="R25" si="274">O25-N25</f>
        <v>378.5</v>
      </c>
      <c r="S25" s="396">
        <f t="shared" ref="S25" si="275">ROUND(R25/N25,2)</f>
        <v>0.08</v>
      </c>
      <c r="T25" s="391">
        <f>'Table - Moving Averages'!X81</f>
        <v>59855</v>
      </c>
      <c r="U25" s="391">
        <f>'Table - Moving Averages'!Y81</f>
        <v>71496.5</v>
      </c>
      <c r="V25" s="401">
        <f t="shared" ref="V25" si="276">U25-U24</f>
        <v>-534</v>
      </c>
      <c r="W25" s="392">
        <f t="shared" ref="W25" si="277">V25/U24</f>
        <v>-7.4135262145896526E-3</v>
      </c>
      <c r="X25" s="400">
        <f t="shared" ref="X25" si="278">U25-T25</f>
        <v>11641.5</v>
      </c>
      <c r="Y25" s="393">
        <f t="shared" ref="Y25" si="279">ROUND(X25/T25,2)</f>
        <v>0.19</v>
      </c>
    </row>
    <row r="26" spans="1:25" x14ac:dyDescent="0.2">
      <c r="A26" s="436">
        <v>24</v>
      </c>
      <c r="B26" s="388">
        <f>'Table Initial Claims'!X26</f>
        <v>5107</v>
      </c>
      <c r="C26" s="388">
        <f>'Table Initial Claims'!Y26</f>
        <v>5401</v>
      </c>
      <c r="D26" s="398">
        <f t="shared" ref="D26" si="280">C26-C25</f>
        <v>476</v>
      </c>
      <c r="E26" s="399">
        <f t="shared" ref="E26" si="281">D26/B25</f>
        <v>0.10208020587604547</v>
      </c>
      <c r="F26" s="397">
        <f t="shared" ref="F26" si="282">C26-B26</f>
        <v>294</v>
      </c>
      <c r="G26" s="390">
        <f t="shared" ref="G26" si="283">ROUND(F26/B26,2)</f>
        <v>0.06</v>
      </c>
      <c r="H26" s="391">
        <f>'Table Continued Claims'!X26</f>
        <v>57496</v>
      </c>
      <c r="I26" s="391">
        <f>'Table Continued Claims'!Y26</f>
        <v>68986</v>
      </c>
      <c r="J26" s="401">
        <f t="shared" ref="J26" si="284">I26-I25</f>
        <v>-1478</v>
      </c>
      <c r="K26" s="402">
        <f t="shared" ref="K26" si="285">J26/H25</f>
        <v>-2.525675421657923E-2</v>
      </c>
      <c r="L26" s="391">
        <f t="shared" ref="L26" si="286">I26-H26</f>
        <v>11490</v>
      </c>
      <c r="M26" s="393">
        <f t="shared" ref="M26" si="287">ROUND(L26/H26,2)</f>
        <v>0.2</v>
      </c>
      <c r="N26" s="394">
        <f>'Table - Moving Averages'!X26</f>
        <v>4817.75</v>
      </c>
      <c r="O26" s="394">
        <f>'Table - Moving Averages'!Y26</f>
        <v>5218</v>
      </c>
      <c r="P26" s="403">
        <f t="shared" ref="P26" si="288">O26-O25</f>
        <v>57.75</v>
      </c>
      <c r="Q26" s="404">
        <f t="shared" ref="Q26" si="289">P26/O25</f>
        <v>1.1191318250084783E-2</v>
      </c>
      <c r="R26" s="394">
        <f t="shared" ref="R26" si="290">O26-N26</f>
        <v>400.25</v>
      </c>
      <c r="S26" s="396">
        <f t="shared" ref="S26" si="291">ROUND(R26/N26,2)</f>
        <v>0.08</v>
      </c>
      <c r="T26" s="391">
        <f>'Table - Moving Averages'!X82</f>
        <v>59155.25</v>
      </c>
      <c r="U26" s="391">
        <f>'Table - Moving Averages'!Y82</f>
        <v>70700</v>
      </c>
      <c r="V26" s="401">
        <f t="shared" ref="V26" si="292">U26-U25</f>
        <v>-796.5</v>
      </c>
      <c r="W26" s="392">
        <f t="shared" ref="W26" si="293">V26/U25</f>
        <v>-1.1140405474393851E-2</v>
      </c>
      <c r="X26" s="400">
        <f t="shared" ref="X26" si="294">U26-T26</f>
        <v>11544.75</v>
      </c>
      <c r="Y26" s="393">
        <f t="shared" ref="Y26" si="295">ROUND(X26/T26,2)</f>
        <v>0.2</v>
      </c>
    </row>
    <row r="27" spans="1:25" x14ac:dyDescent="0.2">
      <c r="A27" s="436">
        <v>25</v>
      </c>
      <c r="B27" s="388">
        <f>'Table Initial Claims'!X27</f>
        <v>5331</v>
      </c>
      <c r="C27" s="388">
        <f>'Table Initial Claims'!Y27</f>
        <v>5739</v>
      </c>
      <c r="D27" s="398">
        <f t="shared" ref="D27" si="296">C27-C26</f>
        <v>338</v>
      </c>
      <c r="E27" s="399">
        <f t="shared" ref="E27" si="297">D27/B26</f>
        <v>6.6183669473271978E-2</v>
      </c>
      <c r="F27" s="397">
        <f t="shared" ref="F27" si="298">C27-B27</f>
        <v>408</v>
      </c>
      <c r="G27" s="390">
        <f t="shared" ref="G27" si="299">ROUND(F27/B27,2)</f>
        <v>0.08</v>
      </c>
      <c r="H27" s="391">
        <f>'Table Continued Claims'!X27</f>
        <v>58936</v>
      </c>
      <c r="I27" s="391">
        <f>'Table Continued Claims'!Y27</f>
        <v>70283</v>
      </c>
      <c r="J27" s="401">
        <f t="shared" ref="J27" si="300">I27-I26</f>
        <v>1297</v>
      </c>
      <c r="K27" s="402">
        <f t="shared" ref="K27" si="301">J27/H26</f>
        <v>2.2558090997634617E-2</v>
      </c>
      <c r="L27" s="391">
        <f t="shared" ref="L27" si="302">I27-H27</f>
        <v>11347</v>
      </c>
      <c r="M27" s="393">
        <f t="shared" ref="M27" si="303">ROUND(L27/H27,2)</f>
        <v>0.19</v>
      </c>
      <c r="N27" s="394">
        <f>'Table - Moving Averages'!X27</f>
        <v>5023.25</v>
      </c>
      <c r="O27" s="394">
        <f>'Table - Moving Averages'!Y27</f>
        <v>5402</v>
      </c>
      <c r="P27" s="403">
        <f t="shared" ref="P27" si="304">O27-O26</f>
        <v>184</v>
      </c>
      <c r="Q27" s="404">
        <f t="shared" ref="Q27" si="305">P27/O26</f>
        <v>3.5262552702184743E-2</v>
      </c>
      <c r="R27" s="394">
        <f t="shared" ref="R27" si="306">O27-N27</f>
        <v>378.75</v>
      </c>
      <c r="S27" s="396">
        <f t="shared" ref="S27" si="307">ROUND(R27/N27,2)</f>
        <v>0.08</v>
      </c>
      <c r="T27" s="391">
        <f>'Table - Moving Averages'!X83</f>
        <v>58862.75</v>
      </c>
      <c r="U27" s="391">
        <f>'Table - Moving Averages'!Y83</f>
        <v>70359.25</v>
      </c>
      <c r="V27" s="401">
        <f t="shared" ref="V27" si="308">U27-U26</f>
        <v>-340.75</v>
      </c>
      <c r="W27" s="392">
        <f t="shared" ref="W27" si="309">V27/U26</f>
        <v>-4.8196605374823199E-3</v>
      </c>
      <c r="X27" s="400">
        <f t="shared" ref="X27" si="310">U27-T27</f>
        <v>11496.5</v>
      </c>
      <c r="Y27" s="393">
        <f t="shared" ref="Y27" si="311">ROUND(X27/T27,2)</f>
        <v>0.2</v>
      </c>
    </row>
    <row r="28" spans="1:25" x14ac:dyDescent="0.2">
      <c r="A28" s="436">
        <v>26</v>
      </c>
      <c r="B28" s="388">
        <f>'Table Initial Claims'!X28</f>
        <v>5652</v>
      </c>
      <c r="C28" s="388">
        <f>'Table Initial Claims'!Y28</f>
        <v>6113</v>
      </c>
      <c r="D28" s="398">
        <f t="shared" ref="D28" si="312">C28-C27</f>
        <v>374</v>
      </c>
      <c r="E28" s="399">
        <f t="shared" ref="E28" si="313">D28/B27</f>
        <v>7.0155693115738132E-2</v>
      </c>
      <c r="F28" s="397">
        <f t="shared" ref="F28" si="314">C28-B28</f>
        <v>461</v>
      </c>
      <c r="G28" s="390">
        <f t="shared" ref="G28" si="315">ROUND(F28/B28,2)</f>
        <v>0.08</v>
      </c>
      <c r="H28" s="391">
        <f>'Table Continued Claims'!X28</f>
        <v>58021</v>
      </c>
      <c r="I28" s="391">
        <f>'Table Continued Claims'!Y28</f>
        <v>70056</v>
      </c>
      <c r="J28" s="401">
        <f t="shared" ref="J28" si="316">I28-I27</f>
        <v>-227</v>
      </c>
      <c r="K28" s="402">
        <f t="shared" ref="K28" si="317">J28/H27</f>
        <v>-3.8516356725940004E-3</v>
      </c>
      <c r="L28" s="391">
        <f t="shared" ref="L28" si="318">I28-H28</f>
        <v>12035</v>
      </c>
      <c r="M28" s="393">
        <f t="shared" ref="M28" si="319">ROUND(L28/H28,2)</f>
        <v>0.21</v>
      </c>
      <c r="N28" s="394">
        <f>'Table - Moving Averages'!X28</f>
        <v>5188.25</v>
      </c>
      <c r="O28" s="394">
        <f>'Table - Moving Averages'!Y28</f>
        <v>5544.5</v>
      </c>
      <c r="P28" s="403">
        <f t="shared" ref="P28" si="320">O28-O27</f>
        <v>142.5</v>
      </c>
      <c r="Q28" s="404">
        <f t="shared" ref="Q28" si="321">P28/O27</f>
        <v>2.6379118844872269E-2</v>
      </c>
      <c r="R28" s="394">
        <f t="shared" ref="R28" si="322">O28-N28</f>
        <v>356.25</v>
      </c>
      <c r="S28" s="396">
        <f t="shared" ref="S28" si="323">ROUND(R28/N28,2)</f>
        <v>7.0000000000000007E-2</v>
      </c>
      <c r="T28" s="391">
        <f>'Table - Moving Averages'!X84</f>
        <v>58243</v>
      </c>
      <c r="U28" s="391">
        <f>'Table - Moving Averages'!Y84</f>
        <v>69947.25</v>
      </c>
      <c r="V28" s="401">
        <f t="shared" ref="V28" si="324">U28-U27</f>
        <v>-412</v>
      </c>
      <c r="W28" s="392">
        <f t="shared" ref="W28" si="325">V28/U27</f>
        <v>-5.8556621908277878E-3</v>
      </c>
      <c r="X28" s="400">
        <f t="shared" ref="X28" si="326">U28-T28</f>
        <v>11704.25</v>
      </c>
      <c r="Y28" s="393">
        <f t="shared" ref="Y28" si="327">ROUND(X28/T28,2)</f>
        <v>0.2</v>
      </c>
    </row>
    <row r="29" spans="1:25" x14ac:dyDescent="0.2">
      <c r="A29" s="436">
        <v>27</v>
      </c>
      <c r="B29" s="388">
        <f>'Table Initial Claims'!X29</f>
        <v>5672</v>
      </c>
      <c r="C29" s="388">
        <f>'Table Initial Claims'!Y29</f>
        <v>5949</v>
      </c>
      <c r="D29" s="398">
        <f t="shared" ref="D29" si="328">C29-C28</f>
        <v>-164</v>
      </c>
      <c r="E29" s="399">
        <f t="shared" ref="E29" si="329">D29/B28</f>
        <v>-2.9016277423920735E-2</v>
      </c>
      <c r="F29" s="397">
        <f t="shared" ref="F29" si="330">C29-B29</f>
        <v>277</v>
      </c>
      <c r="G29" s="390">
        <f t="shared" ref="G29" si="331">ROUND(F29/B29,2)</f>
        <v>0.05</v>
      </c>
      <c r="H29" s="391">
        <f>'Table Continued Claims'!X29</f>
        <v>61946</v>
      </c>
      <c r="I29" s="391">
        <f>'Table Continued Claims'!Y29</f>
        <v>72923</v>
      </c>
      <c r="J29" s="401">
        <f t="shared" ref="J29" si="332">I29-I28</f>
        <v>2867</v>
      </c>
      <c r="K29" s="402">
        <f t="shared" ref="K29" si="333">J29/H28</f>
        <v>4.9413143517002461E-2</v>
      </c>
      <c r="L29" s="391">
        <f t="shared" ref="L29" si="334">I29-H29</f>
        <v>10977</v>
      </c>
      <c r="M29" s="393">
        <f t="shared" ref="M29" si="335">ROUND(L29/H29,2)</f>
        <v>0.18</v>
      </c>
      <c r="N29" s="394">
        <f>'Table - Moving Averages'!X29</f>
        <v>5440.5</v>
      </c>
      <c r="O29" s="394">
        <f>'Table - Moving Averages'!Y29</f>
        <v>5800.5</v>
      </c>
      <c r="P29" s="403">
        <f t="shared" ref="P29" si="336">O29-O28</f>
        <v>256</v>
      </c>
      <c r="Q29" s="404">
        <f t="shared" ref="Q29" si="337">P29/O28</f>
        <v>4.6171882045270091E-2</v>
      </c>
      <c r="R29" s="394">
        <f t="shared" ref="R29" si="338">O29-N29</f>
        <v>360</v>
      </c>
      <c r="S29" s="396">
        <f t="shared" ref="S29" si="339">ROUND(R29/N29,2)</f>
        <v>7.0000000000000007E-2</v>
      </c>
      <c r="T29" s="391">
        <f>'Table - Moving Averages'!X85</f>
        <v>59099.75</v>
      </c>
      <c r="U29" s="391">
        <f>'Table - Moving Averages'!Y85</f>
        <v>70562</v>
      </c>
      <c r="V29" s="401">
        <f t="shared" ref="V29" si="340">U29-U28</f>
        <v>614.75</v>
      </c>
      <c r="W29" s="392">
        <f t="shared" ref="W29" si="341">V29/U28</f>
        <v>8.7887658199571825E-3</v>
      </c>
      <c r="X29" s="400">
        <f t="shared" ref="X29" si="342">U29-T29</f>
        <v>11462.25</v>
      </c>
      <c r="Y29" s="393">
        <f t="shared" ref="Y29" si="343">ROUND(X29/T29,2)</f>
        <v>0.19</v>
      </c>
    </row>
    <row r="30" spans="1:25" x14ac:dyDescent="0.2">
      <c r="A30" s="436">
        <v>28</v>
      </c>
      <c r="B30" s="388">
        <f>'Table Initial Claims'!X30</f>
        <v>3748</v>
      </c>
      <c r="C30" s="388">
        <f>'Table Initial Claims'!Y30</f>
        <v>4843</v>
      </c>
      <c r="D30" s="398">
        <f t="shared" ref="D30" si="344">C30-C29</f>
        <v>-1106</v>
      </c>
      <c r="E30" s="399">
        <f t="shared" ref="E30" si="345">D30/B29</f>
        <v>-0.19499294781382229</v>
      </c>
      <c r="F30" s="397">
        <f t="shared" ref="F30" si="346">C30-B30</f>
        <v>1095</v>
      </c>
      <c r="G30" s="390">
        <f t="shared" ref="G30" si="347">ROUND(F30/B30,2)</f>
        <v>0.28999999999999998</v>
      </c>
      <c r="H30" s="391">
        <f>'Table Continued Claims'!X30</f>
        <v>59643</v>
      </c>
      <c r="I30" s="391">
        <f>'Table Continued Claims'!Y30</f>
        <v>72594</v>
      </c>
      <c r="J30" s="401">
        <f t="shared" ref="J30" si="348">I30-I29</f>
        <v>-329</v>
      </c>
      <c r="K30" s="402">
        <f t="shared" ref="K30" si="349">J30/H29</f>
        <v>-5.3110773899848257E-3</v>
      </c>
      <c r="L30" s="391">
        <f t="shared" ref="L30" si="350">I30-H30</f>
        <v>12951</v>
      </c>
      <c r="M30" s="393">
        <f t="shared" ref="M30" si="351">ROUND(L30/H30,2)</f>
        <v>0.22</v>
      </c>
      <c r="N30" s="394">
        <f>'Table - Moving Averages'!X30</f>
        <v>5100.75</v>
      </c>
      <c r="O30" s="394">
        <f>'Table - Moving Averages'!Y30</f>
        <v>5661</v>
      </c>
      <c r="P30" s="403">
        <f t="shared" ref="P30" si="352">O30-O29</f>
        <v>-139.5</v>
      </c>
      <c r="Q30" s="404">
        <f t="shared" ref="Q30" si="353">P30/O29</f>
        <v>-2.404965089216447E-2</v>
      </c>
      <c r="R30" s="394">
        <f t="shared" ref="R30" si="354">O30-N30</f>
        <v>560.25</v>
      </c>
      <c r="S30" s="396">
        <f t="shared" ref="S30" si="355">ROUND(R30/N30,2)</f>
        <v>0.11</v>
      </c>
      <c r="T30" s="391">
        <f>'Table - Moving Averages'!X86</f>
        <v>59636.5</v>
      </c>
      <c r="U30" s="391">
        <f>'Table - Moving Averages'!Y86</f>
        <v>71464</v>
      </c>
      <c r="V30" s="401">
        <f t="shared" ref="V30" si="356">U30-U29</f>
        <v>902</v>
      </c>
      <c r="W30" s="392">
        <f t="shared" ref="W30" si="357">V30/U29</f>
        <v>1.2783084379694453E-2</v>
      </c>
      <c r="X30" s="400">
        <f t="shared" ref="X30" si="358">U30-T30</f>
        <v>11827.5</v>
      </c>
      <c r="Y30" s="393">
        <f t="shared" ref="Y30" si="359">ROUND(X30/T30,2)</f>
        <v>0.2</v>
      </c>
    </row>
    <row r="31" spans="1:25" x14ac:dyDescent="0.2">
      <c r="A31" s="436">
        <v>29</v>
      </c>
      <c r="B31" s="388">
        <f>'Table Initial Claims'!X31</f>
        <v>4143</v>
      </c>
      <c r="C31" s="388">
        <f>'Table Initial Claims'!Y31</f>
        <v>4653</v>
      </c>
      <c r="D31" s="398">
        <f t="shared" ref="D31" si="360">C31-C30</f>
        <v>-190</v>
      </c>
      <c r="E31" s="399">
        <f t="shared" ref="E31" si="361">D31/B30</f>
        <v>-5.0693703308431162E-2</v>
      </c>
      <c r="F31" s="397">
        <f t="shared" ref="F31" si="362">C31-B31</f>
        <v>510</v>
      </c>
      <c r="G31" s="390">
        <f t="shared" ref="G31" si="363">ROUND(F31/B31,2)</f>
        <v>0.12</v>
      </c>
      <c r="H31" s="391">
        <f>'Table Continued Claims'!X31</f>
        <v>59222</v>
      </c>
      <c r="I31" s="391">
        <f>'Table Continued Claims'!Y31</f>
        <v>72650</v>
      </c>
      <c r="J31" s="401">
        <f t="shared" ref="J31" si="364">I31-I30</f>
        <v>56</v>
      </c>
      <c r="K31" s="402">
        <f t="shared" ref="K31" si="365">J31/H30</f>
        <v>9.3891990677866645E-4</v>
      </c>
      <c r="L31" s="391">
        <f t="shared" ref="L31" si="366">I31-H31</f>
        <v>13428</v>
      </c>
      <c r="M31" s="393">
        <f t="shared" ref="M31" si="367">ROUND(L31/H31,2)</f>
        <v>0.23</v>
      </c>
      <c r="N31" s="394">
        <f>'Table - Moving Averages'!X31</f>
        <v>4803.75</v>
      </c>
      <c r="O31" s="394">
        <f>'Table - Moving Averages'!Y31</f>
        <v>5389.5</v>
      </c>
      <c r="P31" s="403">
        <f t="shared" ref="P31" si="368">O31-O30</f>
        <v>-271.5</v>
      </c>
      <c r="Q31" s="404">
        <f t="shared" ref="Q31" si="369">P31/O30</f>
        <v>-4.7959724430312663E-2</v>
      </c>
      <c r="R31" s="394">
        <f t="shared" ref="R31" si="370">O31-N31</f>
        <v>585.75</v>
      </c>
      <c r="S31" s="396">
        <f t="shared" ref="S31" si="371">ROUND(R31/N31,2)</f>
        <v>0.12</v>
      </c>
      <c r="T31" s="391">
        <f>'Table - Moving Averages'!X87</f>
        <v>59708</v>
      </c>
      <c r="U31" s="391">
        <f>'Table - Moving Averages'!Y87</f>
        <v>72055.75</v>
      </c>
      <c r="V31" s="401">
        <f t="shared" ref="V31" si="372">U31-U30</f>
        <v>591.75</v>
      </c>
      <c r="W31" s="392">
        <f t="shared" ref="W31" si="373">V31/U30</f>
        <v>8.2803929251091465E-3</v>
      </c>
      <c r="X31" s="400">
        <f t="shared" ref="X31" si="374">U31-T31</f>
        <v>12347.75</v>
      </c>
      <c r="Y31" s="393">
        <f t="shared" ref="Y31" si="375">ROUND(X31/T31,2)</f>
        <v>0.21</v>
      </c>
    </row>
    <row r="32" spans="1:25" x14ac:dyDescent="0.2">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
      <c r="F56" s="411"/>
    </row>
    <row r="57" spans="1:25" x14ac:dyDescent="0.2">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Bell, Pierre (ESD)</cp:lastModifiedBy>
  <cp:lastPrinted>2020-04-22T23:59:29Z</cp:lastPrinted>
  <dcterms:created xsi:type="dcterms:W3CDTF">2010-07-20T22:16:14Z</dcterms:created>
  <dcterms:modified xsi:type="dcterms:W3CDTF">2025-07-31T16:54:08Z</dcterms:modified>
</cp:coreProperties>
</file>