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9862C0C8-3200-4A04-9C5A-A6320FCACCCA}" xr6:coauthVersionLast="47" xr6:coauthVersionMax="47" xr10:uidLastSave="{00000000-0000-0000-0000-000000000000}"/>
  <bookViews>
    <workbookView xWindow="-120" yWindow="-120" windowWidth="29040" windowHeight="1572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F33" i="23" l="1"/>
  <c r="U29" i="22"/>
  <c r="V29" i="22" s="1"/>
  <c r="W29" i="22" s="1"/>
  <c r="O29" i="22"/>
  <c r="P29" i="22" s="1"/>
  <c r="Q29" i="22" s="1"/>
  <c r="I29" i="22"/>
  <c r="J29" i="22" s="1"/>
  <c r="K29" i="22" s="1"/>
  <c r="L29" i="22"/>
  <c r="M29" i="22" s="1"/>
  <c r="C29" i="22"/>
  <c r="D29" i="22"/>
  <c r="E29" i="22" s="1"/>
  <c r="F29" i="22"/>
  <c r="G29" i="22"/>
  <c r="Y85" i="8"/>
  <c r="Y29" i="8"/>
  <c r="AKE33" i="23"/>
  <c r="U28" i="22"/>
  <c r="X28" i="22" s="1"/>
  <c r="Y28" i="22" s="1"/>
  <c r="O28" i="22"/>
  <c r="P28" i="22" s="1"/>
  <c r="Q28" i="22" s="1"/>
  <c r="R28" i="22"/>
  <c r="S28" i="22" s="1"/>
  <c r="I28" i="22"/>
  <c r="L28" i="22" s="1"/>
  <c r="M28" i="22" s="1"/>
  <c r="J28" i="22"/>
  <c r="K28" i="22" s="1"/>
  <c r="C28" i="22"/>
  <c r="F28" i="22" s="1"/>
  <c r="G28" i="22" s="1"/>
  <c r="D28" i="22"/>
  <c r="E28" i="22" s="1"/>
  <c r="Y28" i="8"/>
  <c r="Y84" i="8"/>
  <c r="AKD33" i="23"/>
  <c r="U27" i="22"/>
  <c r="V27" i="22" s="1"/>
  <c r="W27" i="22" s="1"/>
  <c r="O27" i="22"/>
  <c r="R27" i="22" s="1"/>
  <c r="S27" i="22" s="1"/>
  <c r="I27" i="22"/>
  <c r="J27" i="22" s="1"/>
  <c r="K27" i="22" s="1"/>
  <c r="L27" i="22"/>
  <c r="M27" i="22" s="1"/>
  <c r="C27" i="22"/>
  <c r="F27" i="22" s="1"/>
  <c r="G27" i="22" s="1"/>
  <c r="Y83" i="8"/>
  <c r="Y27" i="8"/>
  <c r="AKC33" i="23"/>
  <c r="U26" i="22"/>
  <c r="V26" i="22" s="1"/>
  <c r="W26" i="22" s="1"/>
  <c r="O26" i="22"/>
  <c r="R26" i="22" s="1"/>
  <c r="S26" i="22" s="1"/>
  <c r="I26" i="22"/>
  <c r="L26" i="22" s="1"/>
  <c r="M26" i="22" s="1"/>
  <c r="C26" i="22"/>
  <c r="D26" i="22"/>
  <c r="E26" i="22"/>
  <c r="F26" i="22"/>
  <c r="G26" i="22"/>
  <c r="X29" i="22" l="1"/>
  <c r="Y29" i="22" s="1"/>
  <c r="R29" i="22"/>
  <c r="S29" i="22" s="1"/>
  <c r="V28" i="22"/>
  <c r="W28" i="22" s="1"/>
  <c r="X27" i="22"/>
  <c r="Y27" i="22" s="1"/>
  <c r="P27" i="22"/>
  <c r="Q27" i="22" s="1"/>
  <c r="D27" i="22"/>
  <c r="E27" i="22" s="1"/>
  <c r="X26" i="22"/>
  <c r="Y26" i="22" s="1"/>
  <c r="P26" i="22"/>
  <c r="Q26" i="22" s="1"/>
  <c r="J26" i="22"/>
  <c r="K26" i="22" s="1"/>
  <c r="Y82" i="8" l="1"/>
  <c r="Y26" i="8"/>
  <c r="U25" i="22"/>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<sst xmlns="http://schemas.openxmlformats.org/spreadsheetml/2006/main" count="1880" uniqueCount="270">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</sst>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pt idx="23" formatCode="#,##0">
                  <c:v>86</c:v>
                </c:pt>
                <c:pt idx="24" formatCode="#,##0">
                  <c:v>87</c:v>
                </c:pt>
                <c:pt idx="25" formatCode="#,##0">
                  <c:v>88</c:v>
                </c:pt>
                <c:pt idx="26" formatCode="#,##0">
                  <c:v>114</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pt idx="23" formatCode="#,##0">
                  <c:v>6</c:v>
                </c:pt>
                <c:pt idx="24" formatCode="#,##0">
                  <c:v>2</c:v>
                </c:pt>
                <c:pt idx="25" formatCode="#,##0">
                  <c:v>4</c:v>
                </c:pt>
                <c:pt idx="26" formatCode="#,##0">
                  <c:v>3</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pt idx="23" formatCode="#,##0">
                  <c:v>13</c:v>
                </c:pt>
                <c:pt idx="24" formatCode="#,##0">
                  <c:v>12</c:v>
                </c:pt>
                <c:pt idx="25" formatCode="#,##0">
                  <c:v>14</c:v>
                </c:pt>
                <c:pt idx="26" formatCode="#,##0">
                  <c:v>17</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pt idx="23" formatCode="#,##0">
                  <c:v>1199</c:v>
                </c:pt>
                <c:pt idx="24" formatCode="#,##0">
                  <c:v>1239</c:v>
                </c:pt>
                <c:pt idx="25" formatCode="#,##0">
                  <c:v>1217</c:v>
                </c:pt>
                <c:pt idx="26" formatCode="#,##0">
                  <c:v>1435</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pt idx="23" formatCode="#,##0">
                  <c:v>335</c:v>
                </c:pt>
                <c:pt idx="24" formatCode="#,##0">
                  <c:v>418</c:v>
                </c:pt>
                <c:pt idx="25" formatCode="#,##0">
                  <c:v>447</c:v>
                </c:pt>
                <c:pt idx="26" formatCode="#,##0">
                  <c:v>480</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pt idx="23" formatCode="#,##0">
                  <c:v>172</c:v>
                </c:pt>
                <c:pt idx="24" formatCode="#,##0">
                  <c:v>211</c:v>
                </c:pt>
                <c:pt idx="25" formatCode="#,##0">
                  <c:v>252</c:v>
                </c:pt>
                <c:pt idx="26" formatCode="#,##0">
                  <c:v>213</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pt idx="23" formatCode="#,##0">
                  <c:v>319</c:v>
                </c:pt>
                <c:pt idx="24" formatCode="#,##0">
                  <c:v>395</c:v>
                </c:pt>
                <c:pt idx="25" formatCode="#,##0">
                  <c:v>371</c:v>
                </c:pt>
                <c:pt idx="26" formatCode="#,##0">
                  <c:v>340</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pt idx="23" formatCode="#,##0">
                  <c:v>458</c:v>
                </c:pt>
                <c:pt idx="24" formatCode="#,##0">
                  <c:v>435</c:v>
                </c:pt>
                <c:pt idx="25" formatCode="#,##0">
                  <c:v>375</c:v>
                </c:pt>
                <c:pt idx="26" formatCode="#,##0">
                  <c:v>283</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pt idx="23" formatCode="#,##0">
                  <c:v>124</c:v>
                </c:pt>
                <c:pt idx="24" formatCode="#,##0">
                  <c:v>108</c:v>
                </c:pt>
                <c:pt idx="25" formatCode="#,##0">
                  <c:v>153</c:v>
                </c:pt>
                <c:pt idx="26" formatCode="#,##0">
                  <c:v>185</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pt idx="23" formatCode="#,##0">
                  <c:v>71</c:v>
                </c:pt>
                <c:pt idx="24" formatCode="#,##0">
                  <c:v>59</c:v>
                </c:pt>
                <c:pt idx="25" formatCode="#,##0">
                  <c:v>67</c:v>
                </c:pt>
                <c:pt idx="26" formatCode="#,##0">
                  <c:v>73</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pt idx="23" formatCode="#,##0">
                  <c:v>73</c:v>
                </c:pt>
                <c:pt idx="24" formatCode="#,##0">
                  <c:v>72</c:v>
                </c:pt>
                <c:pt idx="25" formatCode="#,##0">
                  <c:v>85</c:v>
                </c:pt>
                <c:pt idx="26" formatCode="#,##0">
                  <c:v>94</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pt idx="23" formatCode="#,##0">
                  <c:v>332</c:v>
                </c:pt>
                <c:pt idx="24" formatCode="#,##0">
                  <c:v>296</c:v>
                </c:pt>
                <c:pt idx="25" formatCode="#,##0">
                  <c:v>534</c:v>
                </c:pt>
                <c:pt idx="26" formatCode="#,##0">
                  <c:v>445</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pt idx="23" formatCode="#,##0">
                  <c:v>57</c:v>
                </c:pt>
                <c:pt idx="24" formatCode="#,##0">
                  <c:v>54</c:v>
                </c:pt>
                <c:pt idx="25" formatCode="#,##0">
                  <c:v>42</c:v>
                </c:pt>
                <c:pt idx="26" formatCode="#,##0">
                  <c:v>48</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pt idx="23" formatCode="#,##0">
                  <c:v>452</c:v>
                </c:pt>
                <c:pt idx="24" formatCode="#,##0">
                  <c:v>446</c:v>
                </c:pt>
                <c:pt idx="25" formatCode="#,##0">
                  <c:v>491</c:v>
                </c:pt>
                <c:pt idx="26" formatCode="#,##0">
                  <c:v>458</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pt idx="23" formatCode="#,##0">
                  <c:v>307</c:v>
                </c:pt>
                <c:pt idx="24" formatCode="#,##0">
                  <c:v>414</c:v>
                </c:pt>
                <c:pt idx="25" formatCode="#,##0">
                  <c:v>376</c:v>
                </c:pt>
                <c:pt idx="26" formatCode="#,##0">
                  <c:v>213</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pt idx="23" formatCode="#,##0">
                  <c:v>508</c:v>
                </c:pt>
                <c:pt idx="24" formatCode="#,##0">
                  <c:v>538</c:v>
                </c:pt>
                <c:pt idx="25" formatCode="#,##0">
                  <c:v>597</c:v>
                </c:pt>
                <c:pt idx="26" formatCode="#,##0">
                  <c:v>536</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pt idx="23" formatCode="#,##0">
                  <c:v>75</c:v>
                </c:pt>
                <c:pt idx="24" formatCode="#,##0">
                  <c:v>75</c:v>
                </c:pt>
                <c:pt idx="25" formatCode="#,##0">
                  <c:v>79</c:v>
                </c:pt>
                <c:pt idx="26" formatCode="#,##0">
                  <c:v>99</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pt idx="23" formatCode="#,##0">
                  <c:v>348</c:v>
                </c:pt>
                <c:pt idx="24" formatCode="#,##0">
                  <c:v>367</c:v>
                </c:pt>
                <c:pt idx="25" formatCode="#,##0">
                  <c:v>269</c:v>
                </c:pt>
                <c:pt idx="26" formatCode="#,##0">
                  <c:v>276</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pt idx="23" formatCode="#,##0">
                  <c:v>128</c:v>
                </c:pt>
                <c:pt idx="24" formatCode="#,##0">
                  <c:v>142</c:v>
                </c:pt>
                <c:pt idx="25" formatCode="#,##0">
                  <c:v>156</c:v>
                </c:pt>
                <c:pt idx="26" formatCode="#,##0">
                  <c:v>171</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pt idx="23" formatCode="#,##0">
                  <c:v>73</c:v>
                </c:pt>
                <c:pt idx="24" formatCode="#,##0">
                  <c:v>82</c:v>
                </c:pt>
                <c:pt idx="25" formatCode="#,##0">
                  <c:v>158</c:v>
                </c:pt>
                <c:pt idx="26" formatCode="#,##0">
                  <c:v>133</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July 6</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8002090207544926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pt idx="23">
                  <c:v>5401</c:v>
                </c:pt>
                <c:pt idx="24">
                  <c:v>5739</c:v>
                </c:pt>
                <c:pt idx="25">
                  <c:v>6113</c:v>
                </c:pt>
                <c:pt idx="26">
                  <c:v>5949</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July 6,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pt idx="23">
                  <c:v>68986</c:v>
                </c:pt>
                <c:pt idx="24">
                  <c:v>70283</c:v>
                </c:pt>
                <c:pt idx="25">
                  <c:v>70056</c:v>
                </c:pt>
                <c:pt idx="26">
                  <c:v>72923</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pt idx="23">
                  <c:v>5218</c:v>
                </c:pt>
                <c:pt idx="24">
                  <c:v>5402</c:v>
                </c:pt>
                <c:pt idx="25">
                  <c:v>5544.5</c:v>
                </c:pt>
                <c:pt idx="26">
                  <c:v>5800.5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pt idx="23">
                  <c:v>70700</c:v>
                </c:pt>
                <c:pt idx="24">
                  <c:v>70359.25</c:v>
                </c:pt>
                <c:pt idx="25">
                  <c:v>69947.25</c:v>
                </c:pt>
                <c:pt idx="26">
                  <c:v>70562</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pt idx="5">
                  <c:v>30617</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90" zoomScaleNormal="90" workbookViewId="0">
      <pane ySplit="3" topLeftCell="A4" activePane="bottomLeft" state="frozen"/>
      <selection activeCell="ZM5" sqref="ZM5"/>
      <selection pane="bottomLeft" activeCell="R7" sqref="R7"/>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U5" activePane="bottomRight" state="frozen"/>
      <selection pane="topRight" activeCell="C1" sqref="C1"/>
      <selection pane="bottomLeft" activeCell="A5" sqref="A5"/>
      <selection pane="bottomRight" activeCell="AKE39" sqref="AKE39"/>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v>125</v>
      </c>
      <c r="AKA5" s="351">
        <v>139</v>
      </c>
      <c r="AKB5" s="351">
        <v>113</v>
      </c>
      <c r="AKC5" s="351">
        <v>86</v>
      </c>
      <c r="AKD5" s="351">
        <v>87</v>
      </c>
      <c r="AKE5" s="351">
        <v>88</v>
      </c>
      <c r="AKF5" s="351">
        <v>114</v>
      </c>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v>2</v>
      </c>
      <c r="AKA6" s="351">
        <v>3</v>
      </c>
      <c r="AKB6" s="351">
        <v>3</v>
      </c>
      <c r="AKC6" s="351">
        <v>6</v>
      </c>
      <c r="AKD6" s="351">
        <v>2</v>
      </c>
      <c r="AKE6" s="351">
        <v>4</v>
      </c>
      <c r="AKF6" s="351">
        <v>3</v>
      </c>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v>10</v>
      </c>
      <c r="AKA7" s="351">
        <v>20</v>
      </c>
      <c r="AKB7" s="351">
        <v>11</v>
      </c>
      <c r="AKC7" s="351">
        <v>13</v>
      </c>
      <c r="AKD7" s="351">
        <v>12</v>
      </c>
      <c r="AKE7" s="351">
        <v>14</v>
      </c>
      <c r="AKF7" s="351">
        <v>17</v>
      </c>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v>1501</v>
      </c>
      <c r="AKA8" s="351">
        <v>1490</v>
      </c>
      <c r="AKB8" s="351">
        <v>1207</v>
      </c>
      <c r="AKC8" s="351">
        <v>1199</v>
      </c>
      <c r="AKD8" s="351">
        <v>1239</v>
      </c>
      <c r="AKE8" s="351">
        <v>1217</v>
      </c>
      <c r="AKF8" s="351">
        <v>1435</v>
      </c>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v>127</v>
      </c>
      <c r="AKA9" s="351">
        <v>163</v>
      </c>
      <c r="AKB9" s="351">
        <v>114</v>
      </c>
      <c r="AKC9" s="351">
        <v>91</v>
      </c>
      <c r="AKD9" s="351">
        <v>121</v>
      </c>
      <c r="AKE9" s="351">
        <v>187</v>
      </c>
      <c r="AKF9" s="351">
        <v>190</v>
      </c>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v>54</v>
      </c>
      <c r="AKA10" s="351">
        <v>65</v>
      </c>
      <c r="AKB10" s="351">
        <v>62</v>
      </c>
      <c r="AKC10" s="351">
        <v>57</v>
      </c>
      <c r="AKD10" s="351">
        <v>84</v>
      </c>
      <c r="AKE10" s="351">
        <v>86</v>
      </c>
      <c r="AKF10" s="351">
        <v>103</v>
      </c>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v>158</v>
      </c>
      <c r="AKA11" s="351">
        <v>181</v>
      </c>
      <c r="AKB11" s="351">
        <v>153</v>
      </c>
      <c r="AKC11" s="351">
        <v>187</v>
      </c>
      <c r="AKD11" s="351">
        <v>213</v>
      </c>
      <c r="AKE11" s="351">
        <v>174</v>
      </c>
      <c r="AKF11" s="351">
        <v>187</v>
      </c>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v>339</v>
      </c>
      <c r="AKA12" s="352">
        <v>409</v>
      </c>
      <c r="AKB12" s="352">
        <v>329</v>
      </c>
      <c r="AKC12" s="352">
        <v>335</v>
      </c>
      <c r="AKD12" s="352">
        <v>418</v>
      </c>
      <c r="AKE12" s="352">
        <v>447</v>
      </c>
      <c r="AKF12" s="352">
        <v>480</v>
      </c>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v>200</v>
      </c>
      <c r="AKA13" s="351">
        <v>188</v>
      </c>
      <c r="AKB13" s="351">
        <v>191</v>
      </c>
      <c r="AKC13" s="351">
        <v>172</v>
      </c>
      <c r="AKD13" s="351">
        <v>211</v>
      </c>
      <c r="AKE13" s="351">
        <v>252</v>
      </c>
      <c r="AKF13" s="351">
        <v>213</v>
      </c>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v>132</v>
      </c>
      <c r="AKA14" s="351">
        <v>161</v>
      </c>
      <c r="AKB14" s="351">
        <v>158</v>
      </c>
      <c r="AKC14" s="351">
        <v>177</v>
      </c>
      <c r="AKD14" s="351">
        <v>189</v>
      </c>
      <c r="AKE14" s="351">
        <v>175</v>
      </c>
      <c r="AKF14" s="351">
        <v>143</v>
      </c>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v>190</v>
      </c>
      <c r="AKA15" s="351">
        <v>220</v>
      </c>
      <c r="AKB15" s="351">
        <v>180</v>
      </c>
      <c r="AKC15" s="351">
        <v>142</v>
      </c>
      <c r="AKD15" s="351">
        <v>206</v>
      </c>
      <c r="AKE15" s="351">
        <v>196</v>
      </c>
      <c r="AKF15" s="351">
        <v>197</v>
      </c>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v>322</v>
      </c>
      <c r="AKA16" s="352">
        <v>381</v>
      </c>
      <c r="AKB16" s="352">
        <v>338</v>
      </c>
      <c r="AKC16" s="352">
        <v>319</v>
      </c>
      <c r="AKD16" s="352">
        <v>395</v>
      </c>
      <c r="AKE16" s="352">
        <v>371</v>
      </c>
      <c r="AKF16" s="352">
        <v>340</v>
      </c>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v>132</v>
      </c>
      <c r="AKA17" s="351">
        <v>154</v>
      </c>
      <c r="AKB17" s="351">
        <v>215</v>
      </c>
      <c r="AKC17" s="351">
        <v>415</v>
      </c>
      <c r="AKD17" s="351">
        <v>396</v>
      </c>
      <c r="AKE17" s="351">
        <v>340</v>
      </c>
      <c r="AKF17" s="351">
        <v>202</v>
      </c>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v>46</v>
      </c>
      <c r="AKA18" s="351">
        <v>56</v>
      </c>
      <c r="AKB18" s="351">
        <v>41</v>
      </c>
      <c r="AKC18" s="351">
        <v>43</v>
      </c>
      <c r="AKD18" s="351">
        <v>39</v>
      </c>
      <c r="AKE18" s="351">
        <v>35</v>
      </c>
      <c r="AKF18" s="351">
        <v>81</v>
      </c>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v>178</v>
      </c>
      <c r="AKA19" s="353">
        <v>210</v>
      </c>
      <c r="AKB19" s="353">
        <v>256</v>
      </c>
      <c r="AKC19" s="353">
        <v>458</v>
      </c>
      <c r="AKD19" s="353">
        <v>435</v>
      </c>
      <c r="AKE19" s="353">
        <v>375</v>
      </c>
      <c r="AKF19" s="353">
        <v>283</v>
      </c>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v>117</v>
      </c>
      <c r="AKA20" s="351">
        <v>116</v>
      </c>
      <c r="AKB20" s="351">
        <v>129</v>
      </c>
      <c r="AKC20" s="351">
        <v>124</v>
      </c>
      <c r="AKD20" s="351">
        <v>108</v>
      </c>
      <c r="AKE20" s="351">
        <v>153</v>
      </c>
      <c r="AKF20" s="351">
        <v>185</v>
      </c>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v>61</v>
      </c>
      <c r="AKA21" s="351">
        <v>90</v>
      </c>
      <c r="AKB21" s="351">
        <v>60</v>
      </c>
      <c r="AKC21" s="351">
        <v>71</v>
      </c>
      <c r="AKD21" s="351">
        <v>59</v>
      </c>
      <c r="AKE21" s="351">
        <v>67</v>
      </c>
      <c r="AKF21" s="351">
        <v>73</v>
      </c>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v>72</v>
      </c>
      <c r="AKA22" s="351">
        <v>96</v>
      </c>
      <c r="AKB22" s="351">
        <v>89</v>
      </c>
      <c r="AKC22" s="351">
        <v>73</v>
      </c>
      <c r="AKD22" s="351">
        <v>72</v>
      </c>
      <c r="AKE22" s="351">
        <v>85</v>
      </c>
      <c r="AKF22" s="351">
        <v>94</v>
      </c>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v>346</v>
      </c>
      <c r="AKA23" s="351">
        <v>399</v>
      </c>
      <c r="AKB23" s="351">
        <v>353</v>
      </c>
      <c r="AKC23" s="351">
        <v>332</v>
      </c>
      <c r="AKD23" s="351">
        <v>296</v>
      </c>
      <c r="AKE23" s="351">
        <v>534</v>
      </c>
      <c r="AKF23" s="351">
        <v>445</v>
      </c>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v>38</v>
      </c>
      <c r="AKA24" s="351">
        <v>64</v>
      </c>
      <c r="AKB24" s="351">
        <v>63</v>
      </c>
      <c r="AKC24" s="351">
        <v>57</v>
      </c>
      <c r="AKD24" s="351">
        <v>54</v>
      </c>
      <c r="AKE24" s="351">
        <v>42</v>
      </c>
      <c r="AKF24" s="351">
        <v>48</v>
      </c>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v>382</v>
      </c>
      <c r="AKA25" s="351">
        <v>426</v>
      </c>
      <c r="AKB25" s="351">
        <v>352</v>
      </c>
      <c r="AKC25" s="351">
        <v>452</v>
      </c>
      <c r="AKD25" s="351">
        <v>446</v>
      </c>
      <c r="AKE25" s="351">
        <v>491</v>
      </c>
      <c r="AKF25" s="351">
        <v>458</v>
      </c>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v>98</v>
      </c>
      <c r="AKA26" s="351">
        <v>111</v>
      </c>
      <c r="AKB26" s="351">
        <v>151</v>
      </c>
      <c r="AKC26" s="351">
        <v>307</v>
      </c>
      <c r="AKD26" s="351">
        <v>414</v>
      </c>
      <c r="AKE26" s="351">
        <v>376</v>
      </c>
      <c r="AKF26" s="351">
        <v>213</v>
      </c>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v>466</v>
      </c>
      <c r="AKA27" s="351">
        <v>493</v>
      </c>
      <c r="AKB27" s="351">
        <v>456</v>
      </c>
      <c r="AKC27" s="351">
        <v>508</v>
      </c>
      <c r="AKD27" s="351">
        <v>538</v>
      </c>
      <c r="AKE27" s="351">
        <v>597</v>
      </c>
      <c r="AKF27" s="351">
        <v>536</v>
      </c>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v>59</v>
      </c>
      <c r="AKA28" s="351">
        <v>89</v>
      </c>
      <c r="AKB28" s="351">
        <v>98</v>
      </c>
      <c r="AKC28" s="351">
        <v>75</v>
      </c>
      <c r="AKD28" s="351">
        <v>75</v>
      </c>
      <c r="AKE28" s="351">
        <v>79</v>
      </c>
      <c r="AKF28" s="351">
        <v>99</v>
      </c>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v>232</v>
      </c>
      <c r="AKA29" s="351">
        <v>258</v>
      </c>
      <c r="AKB29" s="351">
        <v>284</v>
      </c>
      <c r="AKC29" s="351">
        <v>348</v>
      </c>
      <c r="AKD29" s="351">
        <v>367</v>
      </c>
      <c r="AKE29" s="351">
        <v>269</v>
      </c>
      <c r="AKF29" s="351">
        <v>276</v>
      </c>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v>135</v>
      </c>
      <c r="AKA30" s="351">
        <v>142</v>
      </c>
      <c r="AKB30" s="351">
        <v>131</v>
      </c>
      <c r="AKC30" s="351">
        <v>128</v>
      </c>
      <c r="AKD30" s="351">
        <v>142</v>
      </c>
      <c r="AKE30" s="351">
        <v>156</v>
      </c>
      <c r="AKF30" s="351">
        <v>171</v>
      </c>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v>51</v>
      </c>
      <c r="AKA31" s="351">
        <v>90</v>
      </c>
      <c r="AKB31" s="351">
        <v>53</v>
      </c>
      <c r="AKC31" s="351">
        <v>73</v>
      </c>
      <c r="AKD31" s="351">
        <v>82</v>
      </c>
      <c r="AKE31" s="351">
        <v>158</v>
      </c>
      <c r="AKF31" s="351">
        <v>133</v>
      </c>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v>269</v>
      </c>
      <c r="AKA32" s="351">
        <v>329</v>
      </c>
      <c r="AKB32" s="351">
        <v>258</v>
      </c>
      <c r="AKC32" s="351">
        <v>265</v>
      </c>
      <c r="AKD32" s="351">
        <v>287</v>
      </c>
      <c r="AKE32" s="351">
        <v>338</v>
      </c>
      <c r="AKF32" s="351">
        <v>333</v>
      </c>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 t="shared" ref="AJV33:AKA33" si="63">SUM(AJV5:AJV11,AJV13:AJV15,AJV17:AJV18,AJV20:AJV32)</f>
        <v>5369</v>
      </c>
      <c r="AJW33" s="354">
        <f t="shared" si="63"/>
        <v>5377</v>
      </c>
      <c r="AJX33" s="354">
        <f t="shared" si="63"/>
        <v>5465</v>
      </c>
      <c r="AJY33" s="354">
        <f t="shared" si="63"/>
        <v>5170</v>
      </c>
      <c r="AJZ33" s="354">
        <f t="shared" si="63"/>
        <v>5003</v>
      </c>
      <c r="AKA33" s="354">
        <f t="shared" si="63"/>
        <v>5543</v>
      </c>
      <c r="AKB33" s="354">
        <f>SUM(AKB5:AKB11,AKB13:AKB15,AKB17:AKB18,AKB20:AKB32)</f>
        <v>4925</v>
      </c>
      <c r="AKC33" s="354">
        <f>SUM(AKC5:AKC11,AKC13:AKC15,AKC17:AKC18,AKC20:AKC32)</f>
        <v>5401</v>
      </c>
      <c r="AKD33" s="354">
        <f>SUM(AKD5:AKD11,AKD13:AKD15,AKD17:AKD18,AKD20:AKD32)</f>
        <v>5739</v>
      </c>
      <c r="AKE33" s="354">
        <f>SUM(AKE5:AKE11,AKE13:AKE15,AKE17:AKE18,AKE20:AKE32)</f>
        <v>6113</v>
      </c>
      <c r="AKF33" s="354">
        <f>SUM(AKF5:AKF11,AKF13:AKF15,AKF17:AKF18,AKF20:AKF32)</f>
        <v>5949</v>
      </c>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8" activePane="bottomRight" state="frozen"/>
      <selection activeCell="ZM5" sqref="ZM5"/>
      <selection pane="topRight" activeCell="ZM5" sqref="ZM5"/>
      <selection pane="bottomLeft" activeCell="ZM5" sqref="ZM5"/>
      <selection pane="bottomRight" activeCell="AA26" sqref="AA26"/>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v>5003</v>
      </c>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v>5543</v>
      </c>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v>4925</v>
      </c>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v>5401</v>
      </c>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v>5739</v>
      </c>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v>6113</v>
      </c>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v>5949</v>
      </c>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R19" sqref="R19"/>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24" activePane="bottomRight" state="frozen"/>
      <selection activeCell="ZM5" sqref="ZM5"/>
      <selection pane="topRight" activeCell="ZM5" sqref="ZM5"/>
      <selection pane="bottomLeft" activeCell="ZM5" sqref="ZM5"/>
      <selection pane="bottomRight" activeCell="Y30" sqref="Y30"/>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v>71646</v>
      </c>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v>71704</v>
      </c>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v>70464</v>
      </c>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v>68986</v>
      </c>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v>70283</v>
      </c>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v>70056</v>
      </c>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v>72923</v>
      </c>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S7" sqref="S7"/>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3" activePane="bottomRight" state="frozen"/>
      <selection activeCell="ZM5" sqref="ZM5"/>
      <selection pane="topRight" activeCell="ZM5" sqref="ZM5"/>
      <selection pane="bottomLeft" activeCell="ZM5" sqref="ZM5"/>
      <selection pane="bottomRight" activeCell="AB8" sqref="AB8"/>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f>AVERAGE('Table Initial Claims'!Y23:Y26)</f>
        <v>5218</v>
      </c>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f>AVERAGE('Table Initial Claims'!Y24:Y27)</f>
        <v>5402</v>
      </c>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f>AVERAGE('Table Initial Claims'!Y25:Y28)</f>
        <v>5544.5</v>
      </c>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f>AVERAGE('Table Initial Claims'!Y26:Y29)</f>
        <v>5800.5</v>
      </c>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f>AVERAGE('Table Continued Claims'!Y23:Y26)</f>
        <v>70700</v>
      </c>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f>AVERAGE('Table Continued Claims'!Y24:Y27)</f>
        <v>70359.25</v>
      </c>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f>AVERAGE('Table Continued Claims'!Y25:Y28)</f>
        <v>69947.25</v>
      </c>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f>AVERAGE('Table Continued Claims'!Y26:Y29)</f>
        <v>70562</v>
      </c>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P6" sqref="P6"/>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v>29813</v>
      </c>
      <c r="H4" s="423">
        <v>30617</v>
      </c>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Normal="100" zoomScaleSheetLayoutView="100" workbookViewId="0">
      <pane xSplit="1" ySplit="2" topLeftCell="B12" activePane="bottomRight" state="frozen"/>
      <selection activeCell="ZM5" sqref="ZM5"/>
      <selection pane="topRight" activeCell="ZM5" sqref="ZM5"/>
      <selection pane="bottomLeft" activeCell="ZM5" sqref="ZM5"/>
      <selection pane="bottomRight" activeCell="X32" sqref="X32"/>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
      <c r="A23" s="436">
        <v>21</v>
      </c>
      <c r="B23" s="388">
        <f>'Table Initial Claims'!X23</f>
        <v>4509</v>
      </c>
      <c r="C23" s="388">
        <f>'Table Initial Claims'!Y23</f>
        <v>5003</v>
      </c>
      <c r="D23" s="398">
        <f t="shared" ref="D23" si="232">C23-C22</f>
        <v>-167</v>
      </c>
      <c r="E23" s="399">
        <f t="shared" ref="E23" si="233">D23/B22</f>
        <v>-3.3649002619383438E-2</v>
      </c>
      <c r="F23" s="397">
        <f t="shared" ref="F23" si="234">C23-B23</f>
        <v>494</v>
      </c>
      <c r="G23" s="390">
        <f t="shared" ref="G23" si="235">ROUND(F23/B23,2)</f>
        <v>0.11</v>
      </c>
      <c r="H23" s="391">
        <f>'Table Continued Claims'!X23</f>
        <v>60106</v>
      </c>
      <c r="I23" s="391">
        <f>'Table Continued Claims'!Y23</f>
        <v>71646</v>
      </c>
      <c r="J23" s="401">
        <f t="shared" ref="J23" si="236">I23-I22</f>
        <v>-526</v>
      </c>
      <c r="K23" s="402">
        <f t="shared" ref="K23" si="237">J23/H22</f>
        <v>-8.723774774027698E-3</v>
      </c>
      <c r="L23" s="391">
        <f t="shared" ref="L23" si="238">I23-H23</f>
        <v>11540</v>
      </c>
      <c r="M23" s="393">
        <f t="shared" ref="M23" si="239">ROUND(L23/H23,2)</f>
        <v>0.19</v>
      </c>
      <c r="N23" s="394">
        <f>'Table - Moving Averages'!X23</f>
        <v>4896</v>
      </c>
      <c r="O23" s="394">
        <f>'Table - Moving Averages'!Y23</f>
        <v>5253.75</v>
      </c>
      <c r="P23" s="403">
        <f t="shared" ref="P23" si="240">O23-O22</f>
        <v>-91.5</v>
      </c>
      <c r="Q23" s="404">
        <f t="shared" ref="Q23" si="241">P23/O22</f>
        <v>-1.711800196436088E-2</v>
      </c>
      <c r="R23" s="394">
        <f t="shared" ref="R23" si="242">O23-N23</f>
        <v>357.75</v>
      </c>
      <c r="S23" s="396">
        <f t="shared" ref="S23" si="243">ROUND(R23/N23,2)</f>
        <v>7.0000000000000007E-2</v>
      </c>
      <c r="T23" s="391">
        <f>'Table - Moving Averages'!X79</f>
        <v>58077</v>
      </c>
      <c r="U23" s="391">
        <f>'Table - Moving Averages'!Y79</f>
        <v>72031.5</v>
      </c>
      <c r="V23" s="401">
        <f t="shared" ref="V23" si="244">U23-U22</f>
        <v>-517.25</v>
      </c>
      <c r="W23" s="392">
        <f t="shared" ref="W23" si="245">V23/U22</f>
        <v>-7.1296886576267685E-3</v>
      </c>
      <c r="X23" s="400">
        <f t="shared" ref="X23" si="246">U23-T23</f>
        <v>13954.5</v>
      </c>
      <c r="Y23" s="393">
        <f t="shared" ref="Y23" si="247">ROUND(X23/T23,2)</f>
        <v>0.24</v>
      </c>
    </row>
    <row r="24" spans="1:25" x14ac:dyDescent="0.2">
      <c r="A24" s="436">
        <v>22</v>
      </c>
      <c r="B24" s="388">
        <f>'Table Initial Claims'!X24</f>
        <v>4992</v>
      </c>
      <c r="C24" s="388">
        <f>'Table Initial Claims'!Y24</f>
        <v>5543</v>
      </c>
      <c r="D24" s="398">
        <f t="shared" ref="D24" si="248">C24-C23</f>
        <v>540</v>
      </c>
      <c r="E24" s="399">
        <f t="shared" ref="E24" si="249">D24/B23</f>
        <v>0.11976047904191617</v>
      </c>
      <c r="F24" s="397">
        <f t="shared" ref="F24" si="250">C24-B24</f>
        <v>551</v>
      </c>
      <c r="G24" s="390">
        <f t="shared" ref="G24" si="251">ROUND(F24/B24,2)</f>
        <v>0.11</v>
      </c>
      <c r="H24" s="391">
        <f>'Table Continued Claims'!X24</f>
        <v>60500</v>
      </c>
      <c r="I24" s="391">
        <f>'Table Continued Claims'!Y24</f>
        <v>71704</v>
      </c>
      <c r="J24" s="401">
        <f t="shared" ref="J24" si="252">I24-I23</f>
        <v>58</v>
      </c>
      <c r="K24" s="402">
        <f t="shared" ref="K24" si="253">J24/H23</f>
        <v>9.6496190064219881E-4</v>
      </c>
      <c r="L24" s="391">
        <f t="shared" ref="L24" si="254">I24-H24</f>
        <v>11204</v>
      </c>
      <c r="M24" s="393">
        <f t="shared" ref="M24" si="255">ROUND(L24/H24,2)</f>
        <v>0.19</v>
      </c>
      <c r="N24" s="394">
        <f>'Table - Moving Averages'!X24</f>
        <v>4853</v>
      </c>
      <c r="O24" s="394">
        <f>'Table - Moving Averages'!Y24</f>
        <v>5295.25</v>
      </c>
      <c r="P24" s="403">
        <f t="shared" ref="P24" si="256">O24-O23</f>
        <v>41.5</v>
      </c>
      <c r="Q24" s="404">
        <f t="shared" ref="Q24" si="257">P24/O23</f>
        <v>7.8991196764216041E-3</v>
      </c>
      <c r="R24" s="394">
        <f t="shared" ref="R24" si="258">O24-N24</f>
        <v>442.25</v>
      </c>
      <c r="S24" s="396">
        <f t="shared" ref="S24" si="259">ROUND(R24/N24,2)</f>
        <v>0.09</v>
      </c>
      <c r="T24" s="391">
        <f>'Table - Moving Averages'!X80</f>
        <v>59080</v>
      </c>
      <c r="U24" s="391">
        <f>'Table - Moving Averages'!Y80</f>
        <v>72030.5</v>
      </c>
      <c r="V24" s="401">
        <f t="shared" ref="V24" si="260">U24-U23</f>
        <v>-1</v>
      </c>
      <c r="W24" s="392">
        <f t="shared" ref="W24" si="261">V24/U23</f>
        <v>-1.3882815157257589E-5</v>
      </c>
      <c r="X24" s="400">
        <f t="shared" ref="X24" si="262">U24-T24</f>
        <v>12950.5</v>
      </c>
      <c r="Y24" s="393">
        <f t="shared" ref="Y24" si="263">ROUND(X24/T24,2)</f>
        <v>0.22</v>
      </c>
    </row>
    <row r="25" spans="1:25" x14ac:dyDescent="0.2">
      <c r="A25" s="436">
        <v>23</v>
      </c>
      <c r="B25" s="388">
        <f>'Table Initial Claims'!X25</f>
        <v>4663</v>
      </c>
      <c r="C25" s="388">
        <f>'Table Initial Claims'!Y25</f>
        <v>4925</v>
      </c>
      <c r="D25" s="398">
        <f t="shared" ref="D25" si="264">C25-C24</f>
        <v>-618</v>
      </c>
      <c r="E25" s="399">
        <f t="shared" ref="E25" si="265">D25/B24</f>
        <v>-0.12379807692307693</v>
      </c>
      <c r="F25" s="397">
        <f t="shared" ref="F25" si="266">C25-B25</f>
        <v>262</v>
      </c>
      <c r="G25" s="390">
        <f t="shared" ref="G25" si="267">ROUND(F25/B25,2)</f>
        <v>0.06</v>
      </c>
      <c r="H25" s="391">
        <f>'Table Continued Claims'!X25</f>
        <v>58519</v>
      </c>
      <c r="I25" s="391">
        <f>'Table Continued Claims'!Y25</f>
        <v>70464</v>
      </c>
      <c r="J25" s="401">
        <f t="shared" ref="J25" si="268">I25-I24</f>
        <v>-1240</v>
      </c>
      <c r="K25" s="402">
        <f t="shared" ref="K25" si="269">J25/H24</f>
        <v>-2.0495867768595043E-2</v>
      </c>
      <c r="L25" s="391">
        <f t="shared" ref="L25" si="270">I25-H25</f>
        <v>11945</v>
      </c>
      <c r="M25" s="393">
        <f t="shared" ref="M25" si="271">ROUND(L25/H25,2)</f>
        <v>0.2</v>
      </c>
      <c r="N25" s="394">
        <f>'Table - Moving Averages'!X25</f>
        <v>4781.75</v>
      </c>
      <c r="O25" s="394">
        <f>'Table - Moving Averages'!Y25</f>
        <v>5160.25</v>
      </c>
      <c r="P25" s="403">
        <f t="shared" ref="P25" si="272">O25-O24</f>
        <v>-135</v>
      </c>
      <c r="Q25" s="404">
        <f t="shared" ref="Q25" si="273">P25/O24</f>
        <v>-2.5494546999669514E-2</v>
      </c>
      <c r="R25" s="394">
        <f t="shared" ref="R25" si="274">O25-N25</f>
        <v>378.5</v>
      </c>
      <c r="S25" s="396">
        <f t="shared" ref="S25" si="275">ROUND(R25/N25,2)</f>
        <v>0.08</v>
      </c>
      <c r="T25" s="391">
        <f>'Table - Moving Averages'!X81</f>
        <v>59855</v>
      </c>
      <c r="U25" s="391">
        <f>'Table - Moving Averages'!Y81</f>
        <v>71496.5</v>
      </c>
      <c r="V25" s="401">
        <f t="shared" ref="V25" si="276">U25-U24</f>
        <v>-534</v>
      </c>
      <c r="W25" s="392">
        <f t="shared" ref="W25" si="277">V25/U24</f>
        <v>-7.4135262145896526E-3</v>
      </c>
      <c r="X25" s="400">
        <f t="shared" ref="X25" si="278">U25-T25</f>
        <v>11641.5</v>
      </c>
      <c r="Y25" s="393">
        <f t="shared" ref="Y25" si="279">ROUND(X25/T25,2)</f>
        <v>0.19</v>
      </c>
    </row>
    <row r="26" spans="1:25" x14ac:dyDescent="0.2">
      <c r="A26" s="436">
        <v>24</v>
      </c>
      <c r="B26" s="388">
        <f>'Table Initial Claims'!X26</f>
        <v>5107</v>
      </c>
      <c r="C26" s="388">
        <f>'Table Initial Claims'!Y26</f>
        <v>5401</v>
      </c>
      <c r="D26" s="398">
        <f t="shared" ref="D26" si="280">C26-C25</f>
        <v>476</v>
      </c>
      <c r="E26" s="399">
        <f t="shared" ref="E26" si="281">D26/B25</f>
        <v>0.10208020587604547</v>
      </c>
      <c r="F26" s="397">
        <f t="shared" ref="F26" si="282">C26-B26</f>
        <v>294</v>
      </c>
      <c r="G26" s="390">
        <f t="shared" ref="G26" si="283">ROUND(F26/B26,2)</f>
        <v>0.06</v>
      </c>
      <c r="H26" s="391">
        <f>'Table Continued Claims'!X26</f>
        <v>57496</v>
      </c>
      <c r="I26" s="391">
        <f>'Table Continued Claims'!Y26</f>
        <v>68986</v>
      </c>
      <c r="J26" s="401">
        <f t="shared" ref="J26" si="284">I26-I25</f>
        <v>-1478</v>
      </c>
      <c r="K26" s="402">
        <f t="shared" ref="K26" si="285">J26/H25</f>
        <v>-2.525675421657923E-2</v>
      </c>
      <c r="L26" s="391">
        <f t="shared" ref="L26" si="286">I26-H26</f>
        <v>11490</v>
      </c>
      <c r="M26" s="393">
        <f t="shared" ref="M26" si="287">ROUND(L26/H26,2)</f>
        <v>0.2</v>
      </c>
      <c r="N26" s="394">
        <f>'Table - Moving Averages'!X26</f>
        <v>4817.75</v>
      </c>
      <c r="O26" s="394">
        <f>'Table - Moving Averages'!Y26</f>
        <v>5218</v>
      </c>
      <c r="P26" s="403">
        <f t="shared" ref="P26" si="288">O26-O25</f>
        <v>57.75</v>
      </c>
      <c r="Q26" s="404">
        <f t="shared" ref="Q26" si="289">P26/O25</f>
        <v>1.1191318250084783E-2</v>
      </c>
      <c r="R26" s="394">
        <f t="shared" ref="R26" si="290">O26-N26</f>
        <v>400.25</v>
      </c>
      <c r="S26" s="396">
        <f t="shared" ref="S26" si="291">ROUND(R26/N26,2)</f>
        <v>0.08</v>
      </c>
      <c r="T26" s="391">
        <f>'Table - Moving Averages'!X82</f>
        <v>59155.25</v>
      </c>
      <c r="U26" s="391">
        <f>'Table - Moving Averages'!Y82</f>
        <v>70700</v>
      </c>
      <c r="V26" s="401">
        <f t="shared" ref="V26" si="292">U26-U25</f>
        <v>-796.5</v>
      </c>
      <c r="W26" s="392">
        <f t="shared" ref="W26" si="293">V26/U25</f>
        <v>-1.1140405474393851E-2</v>
      </c>
      <c r="X26" s="400">
        <f t="shared" ref="X26" si="294">U26-T26</f>
        <v>11544.75</v>
      </c>
      <c r="Y26" s="393">
        <f t="shared" ref="Y26" si="295">ROUND(X26/T26,2)</f>
        <v>0.2</v>
      </c>
    </row>
    <row r="27" spans="1:25" x14ac:dyDescent="0.2">
      <c r="A27" s="436">
        <v>25</v>
      </c>
      <c r="B27" s="388">
        <f>'Table Initial Claims'!X27</f>
        <v>5331</v>
      </c>
      <c r="C27" s="388">
        <f>'Table Initial Claims'!Y27</f>
        <v>5739</v>
      </c>
      <c r="D27" s="398">
        <f t="shared" ref="D27" si="296">C27-C26</f>
        <v>338</v>
      </c>
      <c r="E27" s="399">
        <f t="shared" ref="E27" si="297">D27/B26</f>
        <v>6.6183669473271978E-2</v>
      </c>
      <c r="F27" s="397">
        <f t="shared" ref="F27" si="298">C27-B27</f>
        <v>408</v>
      </c>
      <c r="G27" s="390">
        <f t="shared" ref="G27" si="299">ROUND(F27/B27,2)</f>
        <v>0.08</v>
      </c>
      <c r="H27" s="391">
        <f>'Table Continued Claims'!X27</f>
        <v>58936</v>
      </c>
      <c r="I27" s="391">
        <f>'Table Continued Claims'!Y27</f>
        <v>70283</v>
      </c>
      <c r="J27" s="401">
        <f t="shared" ref="J27" si="300">I27-I26</f>
        <v>1297</v>
      </c>
      <c r="K27" s="402">
        <f t="shared" ref="K27" si="301">J27/H26</f>
        <v>2.2558090997634617E-2</v>
      </c>
      <c r="L27" s="391">
        <f t="shared" ref="L27" si="302">I27-H27</f>
        <v>11347</v>
      </c>
      <c r="M27" s="393">
        <f t="shared" ref="M27" si="303">ROUND(L27/H27,2)</f>
        <v>0.19</v>
      </c>
      <c r="N27" s="394">
        <f>'Table - Moving Averages'!X27</f>
        <v>5023.25</v>
      </c>
      <c r="O27" s="394">
        <f>'Table - Moving Averages'!Y27</f>
        <v>5402</v>
      </c>
      <c r="P27" s="403">
        <f t="shared" ref="P27" si="304">O27-O26</f>
        <v>184</v>
      </c>
      <c r="Q27" s="404">
        <f t="shared" ref="Q27" si="305">P27/O26</f>
        <v>3.5262552702184743E-2</v>
      </c>
      <c r="R27" s="394">
        <f t="shared" ref="R27" si="306">O27-N27</f>
        <v>378.75</v>
      </c>
      <c r="S27" s="396">
        <f t="shared" ref="S27" si="307">ROUND(R27/N27,2)</f>
        <v>0.08</v>
      </c>
      <c r="T27" s="391">
        <f>'Table - Moving Averages'!X83</f>
        <v>58862.75</v>
      </c>
      <c r="U27" s="391">
        <f>'Table - Moving Averages'!Y83</f>
        <v>70359.25</v>
      </c>
      <c r="V27" s="401">
        <f t="shared" ref="V27" si="308">U27-U26</f>
        <v>-340.75</v>
      </c>
      <c r="W27" s="392">
        <f t="shared" ref="W27" si="309">V27/U26</f>
        <v>-4.8196605374823199E-3</v>
      </c>
      <c r="X27" s="400">
        <f t="shared" ref="X27" si="310">U27-T27</f>
        <v>11496.5</v>
      </c>
      <c r="Y27" s="393">
        <f t="shared" ref="Y27" si="311">ROUND(X27/T27,2)</f>
        <v>0.2</v>
      </c>
    </row>
    <row r="28" spans="1:25" x14ac:dyDescent="0.2">
      <c r="A28" s="436">
        <v>26</v>
      </c>
      <c r="B28" s="388">
        <f>'Table Initial Claims'!X28</f>
        <v>5652</v>
      </c>
      <c r="C28" s="388">
        <f>'Table Initial Claims'!Y28</f>
        <v>6113</v>
      </c>
      <c r="D28" s="398">
        <f t="shared" ref="D28" si="312">C28-C27</f>
        <v>374</v>
      </c>
      <c r="E28" s="399">
        <f t="shared" ref="E28" si="313">D28/B27</f>
        <v>7.0155693115738132E-2</v>
      </c>
      <c r="F28" s="397">
        <f t="shared" ref="F28" si="314">C28-B28</f>
        <v>461</v>
      </c>
      <c r="G28" s="390">
        <f t="shared" ref="G28" si="315">ROUND(F28/B28,2)</f>
        <v>0.08</v>
      </c>
      <c r="H28" s="391">
        <f>'Table Continued Claims'!X28</f>
        <v>58021</v>
      </c>
      <c r="I28" s="391">
        <f>'Table Continued Claims'!Y28</f>
        <v>70056</v>
      </c>
      <c r="J28" s="401">
        <f t="shared" ref="J28" si="316">I28-I27</f>
        <v>-227</v>
      </c>
      <c r="K28" s="402">
        <f t="shared" ref="K28" si="317">J28/H27</f>
        <v>-3.8516356725940004E-3</v>
      </c>
      <c r="L28" s="391">
        <f t="shared" ref="L28" si="318">I28-H28</f>
        <v>12035</v>
      </c>
      <c r="M28" s="393">
        <f t="shared" ref="M28" si="319">ROUND(L28/H28,2)</f>
        <v>0.21</v>
      </c>
      <c r="N28" s="394">
        <f>'Table - Moving Averages'!X28</f>
        <v>5188.25</v>
      </c>
      <c r="O28" s="394">
        <f>'Table - Moving Averages'!Y28</f>
        <v>5544.5</v>
      </c>
      <c r="P28" s="403">
        <f t="shared" ref="P28" si="320">O28-O27</f>
        <v>142.5</v>
      </c>
      <c r="Q28" s="404">
        <f t="shared" ref="Q28" si="321">P28/O27</f>
        <v>2.6379118844872269E-2</v>
      </c>
      <c r="R28" s="394">
        <f t="shared" ref="R28" si="322">O28-N28</f>
        <v>356.25</v>
      </c>
      <c r="S28" s="396">
        <f t="shared" ref="S28" si="323">ROUND(R28/N28,2)</f>
        <v>7.0000000000000007E-2</v>
      </c>
      <c r="T28" s="391">
        <f>'Table - Moving Averages'!X84</f>
        <v>58243</v>
      </c>
      <c r="U28" s="391">
        <f>'Table - Moving Averages'!Y84</f>
        <v>69947.25</v>
      </c>
      <c r="V28" s="401">
        <f t="shared" ref="V28" si="324">U28-U27</f>
        <v>-412</v>
      </c>
      <c r="W28" s="392">
        <f t="shared" ref="W28" si="325">V28/U27</f>
        <v>-5.8556621908277878E-3</v>
      </c>
      <c r="X28" s="400">
        <f t="shared" ref="X28" si="326">U28-T28</f>
        <v>11704.25</v>
      </c>
      <c r="Y28" s="393">
        <f t="shared" ref="Y28" si="327">ROUND(X28/T28,2)</f>
        <v>0.2</v>
      </c>
    </row>
    <row r="29" spans="1:25" x14ac:dyDescent="0.2">
      <c r="A29" s="436">
        <v>27</v>
      </c>
      <c r="B29" s="388">
        <f>'Table Initial Claims'!X29</f>
        <v>5672</v>
      </c>
      <c r="C29" s="388">
        <f>'Table Initial Claims'!Y29</f>
        <v>5949</v>
      </c>
      <c r="D29" s="398">
        <f t="shared" ref="D29" si="328">C29-C28</f>
        <v>-164</v>
      </c>
      <c r="E29" s="399">
        <f t="shared" ref="E29" si="329">D29/B28</f>
        <v>-2.9016277423920735E-2</v>
      </c>
      <c r="F29" s="397">
        <f t="shared" ref="F29" si="330">C29-B29</f>
        <v>277</v>
      </c>
      <c r="G29" s="390">
        <f t="shared" ref="G29" si="331">ROUND(F29/B29,2)</f>
        <v>0.05</v>
      </c>
      <c r="H29" s="391">
        <f>'Table Continued Claims'!X29</f>
        <v>61946</v>
      </c>
      <c r="I29" s="391">
        <f>'Table Continued Claims'!Y29</f>
        <v>72923</v>
      </c>
      <c r="J29" s="401">
        <f t="shared" ref="J29" si="332">I29-I28</f>
        <v>2867</v>
      </c>
      <c r="K29" s="402">
        <f t="shared" ref="K29" si="333">J29/H28</f>
        <v>4.9413143517002461E-2</v>
      </c>
      <c r="L29" s="391">
        <f t="shared" ref="L29" si="334">I29-H29</f>
        <v>10977</v>
      </c>
      <c r="M29" s="393">
        <f t="shared" ref="M29" si="335">ROUND(L29/H29,2)</f>
        <v>0.18</v>
      </c>
      <c r="N29" s="394">
        <f>'Table - Moving Averages'!X29</f>
        <v>5440.5</v>
      </c>
      <c r="O29" s="394">
        <f>'Table - Moving Averages'!Y29</f>
        <v>5800.5</v>
      </c>
      <c r="P29" s="403">
        <f t="shared" ref="P29" si="336">O29-O28</f>
        <v>256</v>
      </c>
      <c r="Q29" s="404">
        <f t="shared" ref="Q29" si="337">P29/O28</f>
        <v>4.6171882045270091E-2</v>
      </c>
      <c r="R29" s="394">
        <f t="shared" ref="R29" si="338">O29-N29</f>
        <v>360</v>
      </c>
      <c r="S29" s="396">
        <f t="shared" ref="S29" si="339">ROUND(R29/N29,2)</f>
        <v>7.0000000000000007E-2</v>
      </c>
      <c r="T29" s="391">
        <f>'Table - Moving Averages'!X85</f>
        <v>59099.75</v>
      </c>
      <c r="U29" s="391">
        <f>'Table - Moving Averages'!Y85</f>
        <v>70562</v>
      </c>
      <c r="V29" s="401">
        <f t="shared" ref="V29" si="340">U29-U28</f>
        <v>614.75</v>
      </c>
      <c r="W29" s="392">
        <f t="shared" ref="W29" si="341">V29/U28</f>
        <v>8.7887658199571825E-3</v>
      </c>
      <c r="X29" s="400">
        <f t="shared" ref="X29" si="342">U29-T29</f>
        <v>11462.25</v>
      </c>
      <c r="Y29" s="393">
        <f t="shared" ref="Y29" si="343">ROUND(X29/T29,2)</f>
        <v>0.19</v>
      </c>
    </row>
    <row r="30" spans="1:25" x14ac:dyDescent="0.2">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2025-07-14T16:40:56Z</dcterms:modified>
</cp:coreProperties>
</file>