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90874317-41B6-47A2-BA00-C14F41E0D8DF}" xr6:coauthVersionLast="47" xr6:coauthVersionMax="47" xr10:uidLastSave="{00000000-0000-0000-0000-000000000000}"/>
  <bookViews>
    <workbookView xWindow="1170" yWindow="1170" windowWidth="25740" windowHeight="13755"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5" i="22" l="1"/>
  <c r="X25" i="22" s="1"/>
  <c r="Y25" i="22" s="1"/>
  <c r="V25" i="22"/>
  <c r="W25" i="22" s="1"/>
  <c r="O25" i="22"/>
  <c r="P25" i="22" s="1"/>
  <c r="Q25" i="22" s="1"/>
  <c r="I25" i="22"/>
  <c r="J25" i="22" s="1"/>
  <c r="K25" i="22" s="1"/>
  <c r="C25" i="22"/>
  <c r="D25" i="22"/>
  <c r="E25" i="22" s="1"/>
  <c r="F25" i="22"/>
  <c r="G25" i="22"/>
  <c r="Y81" i="8"/>
  <c r="Y25" i="8"/>
  <c r="AKB33" i="23"/>
  <c r="AKA33" i="23"/>
  <c r="U24" i="22"/>
  <c r="V24" i="22" s="1"/>
  <c r="W24" i="22" s="1"/>
  <c r="O24" i="22"/>
  <c r="P24" i="22" s="1"/>
  <c r="Q24" i="22" s="1"/>
  <c r="I24" i="22"/>
  <c r="J24" i="22"/>
  <c r="K24" i="22" s="1"/>
  <c r="L24" i="22"/>
  <c r="M24" i="22"/>
  <c r="C24" i="22"/>
  <c r="D24" i="22"/>
  <c r="E24" i="22" s="1"/>
  <c r="F24" i="22"/>
  <c r="G24" i="22" s="1"/>
  <c r="Y80" i="8"/>
  <c r="Y24" i="8"/>
  <c r="AJZ33" i="23"/>
  <c r="U23" i="22"/>
  <c r="V23" i="22"/>
  <c r="W23" i="22" s="1"/>
  <c r="X23" i="22"/>
  <c r="Y23" i="22" s="1"/>
  <c r="O23" i="22"/>
  <c r="R23" i="22" s="1"/>
  <c r="S23" i="22" s="1"/>
  <c r="P23" i="22"/>
  <c r="Q23" i="22" s="1"/>
  <c r="I23" i="22"/>
  <c r="J23" i="22"/>
  <c r="K23" i="22" s="1"/>
  <c r="L23" i="22"/>
  <c r="M23" i="22" s="1"/>
  <c r="C23" i="22"/>
  <c r="D23" i="22"/>
  <c r="E23" i="22"/>
  <c r="F23" i="22"/>
  <c r="G23" i="22" s="1"/>
  <c r="Y79" i="8"/>
  <c r="Y23" i="8"/>
  <c r="AJY33" i="23"/>
  <c r="O22" i="22"/>
  <c r="R22" i="22" s="1"/>
  <c r="S22" i="22" s="1"/>
  <c r="C22" i="22"/>
  <c r="F22" i="22" s="1"/>
  <c r="G22" i="22" s="1"/>
  <c r="Y22" i="8"/>
  <c r="U22" i="22"/>
  <c r="V22" i="22" s="1"/>
  <c r="W22" i="22" s="1"/>
  <c r="I22" i="22"/>
  <c r="J22" i="22"/>
  <c r="K22" i="22" s="1"/>
  <c r="L22" i="22"/>
  <c r="M22" i="22" s="1"/>
  <c r="R25" i="22" l="1"/>
  <c r="S25" i="22" s="1"/>
  <c r="L25" i="22"/>
  <c r="M25" i="22" s="1"/>
  <c r="X24" i="22"/>
  <c r="Y24" i="22" s="1"/>
  <c r="R24" i="22"/>
  <c r="S24" i="22" s="1"/>
  <c r="P22" i="22"/>
  <c r="Q22" i="22" s="1"/>
  <c r="D22" i="22"/>
  <c r="E22" i="22" s="1"/>
  <c r="X22" i="22"/>
  <c r="Y22" i="22" s="1"/>
  <c r="Y78" i="8" l="1"/>
  <c r="U21" i="22"/>
  <c r="X21" i="22" s="1"/>
  <c r="Y21" i="22" s="1"/>
  <c r="O21" i="22"/>
  <c r="P21" i="22" s="1"/>
  <c r="Q21" i="22" s="1"/>
  <c r="I21" i="22"/>
  <c r="L21" i="22" s="1"/>
  <c r="M21" i="22" s="1"/>
  <c r="J21" i="22"/>
  <c r="K21" i="22" s="1"/>
  <c r="C21" i="22"/>
  <c r="D21" i="22"/>
  <c r="E21" i="22" s="1"/>
  <c r="F21" i="22"/>
  <c r="G21" i="22" s="1"/>
  <c r="Y21" i="8"/>
  <c r="Y77" i="8"/>
  <c r="V21" i="22" l="1"/>
  <c r="W21" i="22" s="1"/>
  <c r="R21" i="22"/>
  <c r="S21" i="22" s="1"/>
  <c r="AJX33" i="23" l="1"/>
  <c r="AJW33" i="23"/>
  <c r="U20" i="22"/>
  <c r="V20" i="22" s="1"/>
  <c r="W20" i="22" s="1"/>
  <c r="O20" i="22"/>
  <c r="R20" i="22" s="1"/>
  <c r="S20" i="22" s="1"/>
  <c r="I20" i="22"/>
  <c r="J20" i="22" s="1"/>
  <c r="K20" i="22" s="1"/>
  <c r="C20" i="22"/>
  <c r="D20" i="22"/>
  <c r="E20" i="22"/>
  <c r="F20" i="22"/>
  <c r="G20" i="22" s="1"/>
  <c r="Y20" i="8"/>
  <c r="X20" i="22" l="1"/>
  <c r="Y20" i="22" s="1"/>
  <c r="P20" i="22"/>
  <c r="Q20" i="22" s="1"/>
  <c r="L20" i="22"/>
  <c r="M20" i="22" s="1"/>
  <c r="Y76" i="8" l="1"/>
  <c r="U19" i="22"/>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<sst xmlns="http://schemas.openxmlformats.org/spreadsheetml/2006/main" count="1880" uniqueCount="270">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</sst>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pt idx="17" formatCode="#,##0">
                  <c:v>238</c:v>
                </c:pt>
                <c:pt idx="18" formatCode="#,##0">
                  <c:v>215</c:v>
                </c:pt>
                <c:pt idx="19" formatCode="#,##0">
                  <c:v>144</c:v>
                </c:pt>
                <c:pt idx="20" formatCode="#,##0">
                  <c:v>125</c:v>
                </c:pt>
                <c:pt idx="21" formatCode="#,##0">
                  <c:v>139</c:v>
                </c:pt>
                <c:pt idx="22" formatCode="#,##0">
                  <c:v>113</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pt idx="17" formatCode="#,##0">
                  <c:v>2</c:v>
                </c:pt>
                <c:pt idx="18" formatCode="#,##0">
                  <c:v>1</c:v>
                </c:pt>
                <c:pt idx="19" formatCode="#,##0">
                  <c:v>3</c:v>
                </c:pt>
                <c:pt idx="20" formatCode="#,##0">
                  <c:v>2</c:v>
                </c:pt>
                <c:pt idx="21" formatCode="#,##0">
                  <c:v>3</c:v>
                </c:pt>
                <c:pt idx="22" formatCode="#,##0">
                  <c:v>3</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pt idx="17" formatCode="#,##0">
                  <c:v>6</c:v>
                </c:pt>
                <c:pt idx="18" formatCode="#,##0">
                  <c:v>7</c:v>
                </c:pt>
                <c:pt idx="19" formatCode="#,##0">
                  <c:v>7</c:v>
                </c:pt>
                <c:pt idx="20" formatCode="#,##0">
                  <c:v>10</c:v>
                </c:pt>
                <c:pt idx="21" formatCode="#,##0">
                  <c:v>20</c:v>
                </c:pt>
                <c:pt idx="22" formatCode="#,##0">
                  <c:v>11</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pt idx="17" formatCode="#,##0">
                  <c:v>1420</c:v>
                </c:pt>
                <c:pt idx="18" formatCode="#,##0">
                  <c:v>1381</c:v>
                </c:pt>
                <c:pt idx="19" formatCode="#,##0">
                  <c:v>1517</c:v>
                </c:pt>
                <c:pt idx="20" formatCode="#,##0">
                  <c:v>1501</c:v>
                </c:pt>
                <c:pt idx="21" formatCode="#,##0">
                  <c:v>1490</c:v>
                </c:pt>
                <c:pt idx="22" formatCode="#,##0">
                  <c:v>1207</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pt idx="17" formatCode="#,##0">
                  <c:v>473</c:v>
                </c:pt>
                <c:pt idx="18" formatCode="#,##0">
                  <c:v>577</c:v>
                </c:pt>
                <c:pt idx="19" formatCode="#,##0">
                  <c:v>449</c:v>
                </c:pt>
                <c:pt idx="20" formatCode="#,##0">
                  <c:v>339</c:v>
                </c:pt>
                <c:pt idx="21" formatCode="#,##0">
                  <c:v>409</c:v>
                </c:pt>
                <c:pt idx="22" formatCode="#,##0">
                  <c:v>329</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pt idx="17" formatCode="#,##0">
                  <c:v>218</c:v>
                </c:pt>
                <c:pt idx="18" formatCode="#,##0">
                  <c:v>172</c:v>
                </c:pt>
                <c:pt idx="19" formatCode="#,##0">
                  <c:v>198</c:v>
                </c:pt>
                <c:pt idx="20" formatCode="#,##0">
                  <c:v>200</c:v>
                </c:pt>
                <c:pt idx="21" formatCode="#,##0">
                  <c:v>188</c:v>
                </c:pt>
                <c:pt idx="22" formatCode="#,##0">
                  <c:v>191</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pt idx="17" formatCode="#,##0">
                  <c:v>313</c:v>
                </c:pt>
                <c:pt idx="18" formatCode="#,##0">
                  <c:v>338</c:v>
                </c:pt>
                <c:pt idx="19" formatCode="#,##0">
                  <c:v>315</c:v>
                </c:pt>
                <c:pt idx="20" formatCode="#,##0">
                  <c:v>322</c:v>
                </c:pt>
                <c:pt idx="21" formatCode="#,##0">
                  <c:v>381</c:v>
                </c:pt>
                <c:pt idx="22" formatCode="#,##0">
                  <c:v>338</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pt idx="17" formatCode="#,##0">
                  <c:v>176</c:v>
                </c:pt>
                <c:pt idx="18" formatCode="#,##0">
                  <c:v>231</c:v>
                </c:pt>
                <c:pt idx="19" formatCode="#,##0">
                  <c:v>212</c:v>
                </c:pt>
                <c:pt idx="20" formatCode="#,##0">
                  <c:v>178</c:v>
                </c:pt>
                <c:pt idx="21" formatCode="#,##0">
                  <c:v>210</c:v>
                </c:pt>
                <c:pt idx="22" formatCode="#,##0">
                  <c:v>256</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pt idx="17" formatCode="#,##0">
                  <c:v>113</c:v>
                </c:pt>
                <c:pt idx="18" formatCode="#,##0">
                  <c:v>152</c:v>
                </c:pt>
                <c:pt idx="19" formatCode="#,##0">
                  <c:v>113</c:v>
                </c:pt>
                <c:pt idx="20" formatCode="#,##0">
                  <c:v>117</c:v>
                </c:pt>
                <c:pt idx="21" formatCode="#,##0">
                  <c:v>116</c:v>
                </c:pt>
                <c:pt idx="22" formatCode="#,##0">
                  <c:v>129</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pt idx="17" formatCode="#,##0">
                  <c:v>97</c:v>
                </c:pt>
                <c:pt idx="18" formatCode="#,##0">
                  <c:v>98</c:v>
                </c:pt>
                <c:pt idx="19" formatCode="#,##0">
                  <c:v>66</c:v>
                </c:pt>
                <c:pt idx="20" formatCode="#,##0">
                  <c:v>61</c:v>
                </c:pt>
                <c:pt idx="21" formatCode="#,##0">
                  <c:v>90</c:v>
                </c:pt>
                <c:pt idx="22" formatCode="#,##0">
                  <c:v>60</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pt idx="17" formatCode="#,##0">
                  <c:v>80</c:v>
                </c:pt>
                <c:pt idx="18" formatCode="#,##0">
                  <c:v>74</c:v>
                </c:pt>
                <c:pt idx="19" formatCode="#,##0">
                  <c:v>75</c:v>
                </c:pt>
                <c:pt idx="20" formatCode="#,##0">
                  <c:v>72</c:v>
                </c:pt>
                <c:pt idx="21" formatCode="#,##0">
                  <c:v>96</c:v>
                </c:pt>
                <c:pt idx="22" formatCode="#,##0">
                  <c:v>89</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pt idx="17" formatCode="#,##0">
                  <c:v>419</c:v>
                </c:pt>
                <c:pt idx="18" formatCode="#,##0">
                  <c:v>389</c:v>
                </c:pt>
                <c:pt idx="19" formatCode="#,##0">
                  <c:v>344</c:v>
                </c:pt>
                <c:pt idx="20" formatCode="#,##0">
                  <c:v>346</c:v>
                </c:pt>
                <c:pt idx="21" formatCode="#,##0">
                  <c:v>399</c:v>
                </c:pt>
                <c:pt idx="22" formatCode="#,##0">
                  <c:v>353</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pt idx="17" formatCode="#,##0">
                  <c:v>44</c:v>
                </c:pt>
                <c:pt idx="18" formatCode="#,##0">
                  <c:v>42</c:v>
                </c:pt>
                <c:pt idx="19" formatCode="#,##0">
                  <c:v>38</c:v>
                </c:pt>
                <c:pt idx="20" formatCode="#,##0">
                  <c:v>38</c:v>
                </c:pt>
                <c:pt idx="21" formatCode="#,##0">
                  <c:v>64</c:v>
                </c:pt>
                <c:pt idx="22" formatCode="#,##0">
                  <c:v>63</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pt idx="17" formatCode="#,##0">
                  <c:v>401</c:v>
                </c:pt>
                <c:pt idx="18" formatCode="#,##0">
                  <c:v>403</c:v>
                </c:pt>
                <c:pt idx="19" formatCode="#,##0">
                  <c:v>370</c:v>
                </c:pt>
                <c:pt idx="20" formatCode="#,##0">
                  <c:v>382</c:v>
                </c:pt>
                <c:pt idx="21" formatCode="#,##0">
                  <c:v>426</c:v>
                </c:pt>
                <c:pt idx="22" formatCode="#,##0">
                  <c:v>352</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pt idx="17" formatCode="#,##0">
                  <c:v>91</c:v>
                </c:pt>
                <c:pt idx="18" formatCode="#,##0">
                  <c:v>109</c:v>
                </c:pt>
                <c:pt idx="19" formatCode="#,##0">
                  <c:v>65</c:v>
                </c:pt>
                <c:pt idx="20" formatCode="#,##0">
                  <c:v>98</c:v>
                </c:pt>
                <c:pt idx="21" formatCode="#,##0">
                  <c:v>111</c:v>
                </c:pt>
                <c:pt idx="22" formatCode="#,##0">
                  <c:v>151</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pt idx="17" formatCode="#,##0">
                  <c:v>400</c:v>
                </c:pt>
                <c:pt idx="18" formatCode="#,##0">
                  <c:v>437</c:v>
                </c:pt>
                <c:pt idx="19" formatCode="#,##0">
                  <c:v>398</c:v>
                </c:pt>
                <c:pt idx="20" formatCode="#,##0">
                  <c:v>466</c:v>
                </c:pt>
                <c:pt idx="21" formatCode="#,##0">
                  <c:v>493</c:v>
                </c:pt>
                <c:pt idx="22" formatCode="#,##0">
                  <c:v>456</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pt idx="17" formatCode="#,##0">
                  <c:v>111</c:v>
                </c:pt>
                <c:pt idx="18" formatCode="#,##0">
                  <c:v>71</c:v>
                </c:pt>
                <c:pt idx="19" formatCode="#,##0">
                  <c:v>79</c:v>
                </c:pt>
                <c:pt idx="20" formatCode="#,##0">
                  <c:v>59</c:v>
                </c:pt>
                <c:pt idx="21" formatCode="#,##0">
                  <c:v>89</c:v>
                </c:pt>
                <c:pt idx="22" formatCode="#,##0">
                  <c:v>98</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pt idx="17" formatCode="#,##0">
                  <c:v>296</c:v>
                </c:pt>
                <c:pt idx="18" formatCode="#,##0">
                  <c:v>300</c:v>
                </c:pt>
                <c:pt idx="19" formatCode="#,##0">
                  <c:v>261</c:v>
                </c:pt>
                <c:pt idx="20" formatCode="#,##0">
                  <c:v>232</c:v>
                </c:pt>
                <c:pt idx="21" formatCode="#,##0">
                  <c:v>258</c:v>
                </c:pt>
                <c:pt idx="22" formatCode="#,##0">
                  <c:v>284</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pt idx="17" formatCode="#,##0">
                  <c:v>130</c:v>
                </c:pt>
                <c:pt idx="18" formatCode="#,##0">
                  <c:v>128</c:v>
                </c:pt>
                <c:pt idx="19" formatCode="#,##0">
                  <c:v>160</c:v>
                </c:pt>
                <c:pt idx="20" formatCode="#,##0">
                  <c:v>135</c:v>
                </c:pt>
                <c:pt idx="21" formatCode="#,##0">
                  <c:v>142</c:v>
                </c:pt>
                <c:pt idx="22" formatCode="#,##0">
                  <c:v>131</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pt idx="17" formatCode="#,##0">
                  <c:v>65</c:v>
                </c:pt>
                <c:pt idx="18" formatCode="#,##0">
                  <c:v>63</c:v>
                </c:pt>
                <c:pt idx="19" formatCode="#,##0">
                  <c:v>51</c:v>
                </c:pt>
                <c:pt idx="20" formatCode="#,##0">
                  <c:v>51</c:v>
                </c:pt>
                <c:pt idx="21" formatCode="#,##0">
                  <c:v>90</c:v>
                </c:pt>
                <c:pt idx="22" formatCode="#,##0">
                  <c:v>53</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June 8</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pt idx="17">
                  <c:v>5377</c:v>
                </c:pt>
                <c:pt idx="18">
                  <c:v>5465</c:v>
                </c:pt>
                <c:pt idx="19">
                  <c:v>5170</c:v>
                </c:pt>
                <c:pt idx="20">
                  <c:v>5003</c:v>
                </c:pt>
                <c:pt idx="21">
                  <c:v>5543</c:v>
                </c:pt>
                <c:pt idx="22">
                  <c:v>4925</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June 8,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pt idx="17">
                  <c:v>71708</c:v>
                </c:pt>
                <c:pt idx="18">
                  <c:v>72600</c:v>
                </c:pt>
                <c:pt idx="19">
                  <c:v>72172</c:v>
                </c:pt>
                <c:pt idx="20">
                  <c:v>71646</c:v>
                </c:pt>
                <c:pt idx="21">
                  <c:v>71704</c:v>
                </c:pt>
                <c:pt idx="22">
                  <c:v>70464</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pt idx="17">
                  <c:v>5307.5</c:v>
                </c:pt>
                <c:pt idx="18">
                  <c:v>5280</c:v>
                </c:pt>
                <c:pt idx="19">
                  <c:v>5345.25</c:v>
                </c:pt>
                <c:pt idx="20">
                  <c:v>5253.75</c:v>
                </c:pt>
                <c:pt idx="21">
                  <c:v>5295.25</c:v>
                </c:pt>
                <c:pt idx="22">
                  <c:v>5160.25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pt idx="17">
                  <c:v>73917</c:v>
                </c:pt>
                <c:pt idx="18">
                  <c:v>73060.75</c:v>
                </c:pt>
                <c:pt idx="19">
                  <c:v>72548.75</c:v>
                </c:pt>
                <c:pt idx="20">
                  <c:v>72031.5</c:v>
                </c:pt>
                <c:pt idx="21">
                  <c:v>72030.5</c:v>
                </c:pt>
                <c:pt idx="22">
                  <c:v>71496.5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pt idx="3">
                  <c:v>32251</c:v>
                </c:pt>
                <c:pt idx="4">
                  <c:v>29813</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Normal="100" workbookViewId="0">
      <pane ySplit="3" topLeftCell="A4" activePane="bottomLeft" state="frozen"/>
      <selection activeCell="ZM5" sqref="ZM5"/>
      <selection pane="bottomLeft" activeCell="S7" sqref="S7"/>
    </sheetView>
  </sheetViews>
  <sheetFormatPr defaultColWidth="9.140625" defaultRowHeight="15" x14ac:dyDescent="0.25"/>
  <cols>
    <col min="1" max="16384" width="9.140625" style="278"/>
  </cols>
  <sheetData>
    <row r="1" spans="1:17" ht="14.45" customHeight="1" x14ac:dyDescent="0.25"/>
    <row r="2" spans="1:17" ht="31.5" customHeight="1" x14ac:dyDescent="0.25">
      <c r="A2" s="438" t="s">
        <v>260</v>
      </c>
      <c r="B2" s="439"/>
      <c r="C2" s="439"/>
      <c r="D2" s="439"/>
      <c r="E2" s="439"/>
      <c r="F2" s="439"/>
      <c r="G2" s="439"/>
      <c r="H2" s="439"/>
      <c r="I2" s="439"/>
      <c r="J2" s="439"/>
      <c r="K2" s="439"/>
      <c r="L2" s="439"/>
      <c r="M2" s="439"/>
      <c r="N2" s="439"/>
      <c r="O2" s="440"/>
    </row>
    <row r="3" spans="1:17" ht="72" customHeight="1" x14ac:dyDescent="0.25">
      <c r="A3" s="441" t="s">
        <v>266</v>
      </c>
      <c r="B3" s="442"/>
      <c r="C3" s="442"/>
      <c r="D3" s="442"/>
      <c r="E3" s="442"/>
      <c r="F3" s="442"/>
      <c r="G3" s="442"/>
      <c r="H3" s="442"/>
      <c r="I3" s="442"/>
      <c r="J3" s="442"/>
      <c r="K3" s="442"/>
      <c r="L3" s="442"/>
      <c r="M3" s="442"/>
      <c r="N3" s="442"/>
      <c r="O3" s="443"/>
    </row>
    <row r="4" spans="1:17" ht="14.45" customHeight="1" x14ac:dyDescent="0.25">
      <c r="A4" s="278">
        <v>2</v>
      </c>
    </row>
    <row r="5" spans="1:17" ht="14.45" customHeight="1" x14ac:dyDescent="0.25">
      <c r="Q5" s="278"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U5" activePane="bottomRight" state="frozen"/>
      <selection pane="topRight" activeCell="C1" sqref="C1"/>
      <selection pane="bottomLeft" activeCell="A5" sqref="A5"/>
      <selection pane="bottomRight" activeCell="AKC5" sqref="AKC5"/>
    </sheetView>
  </sheetViews>
  <sheetFormatPr defaultColWidth="8.85546875" defaultRowHeight="15" x14ac:dyDescent="0.25"/>
  <cols>
    <col min="1" max="1" width="14" style="143" bestFit="1" customWidth="1"/>
    <col min="2" max="2" width="40.5703125" style="121" customWidth="1"/>
    <col min="3" max="4" width="8.5703125" style="121" hidden="1" customWidth="1"/>
    <col min="5" max="45" width="7.42578125" style="121" hidden="1" customWidth="1"/>
    <col min="46" max="46" width="8.5703125" style="121" hidden="1" customWidth="1"/>
    <col min="47" max="48" width="7.42578125" style="121" hidden="1" customWidth="1"/>
    <col min="49" max="56" width="8.5703125" style="121" hidden="1" customWidth="1"/>
    <col min="57" max="57" width="7.42578125" style="121" hidden="1" customWidth="1"/>
    <col min="58" max="59" width="8.5703125" style="121" hidden="1" customWidth="1"/>
    <col min="60" max="90" width="7.42578125" style="121" hidden="1" customWidth="1"/>
    <col min="91" max="190" width="8.5703125" style="121" hidden="1" customWidth="1"/>
    <col min="191" max="192" width="8" style="121" hidden="1" customWidth="1"/>
    <col min="193" max="195" width="8.5703125" style="121" hidden="1" customWidth="1"/>
    <col min="196" max="196" width="8" style="121" hidden="1" customWidth="1"/>
    <col min="197" max="198" width="8.5703125" style="121" hidden="1" customWidth="1"/>
    <col min="199" max="202" width="9.140625" style="121" hidden="1" customWidth="1"/>
    <col min="203" max="203" width="8.5703125" style="121" hidden="1" customWidth="1"/>
    <col min="204" max="206" width="9.140625" style="121" hidden="1" customWidth="1"/>
    <col min="207" max="207" width="8.5703125" style="121" hidden="1" customWidth="1"/>
    <col min="208" max="210" width="9.140625" style="121" hidden="1" customWidth="1"/>
    <col min="211" max="212" width="8.5703125" style="121" hidden="1" customWidth="1"/>
    <col min="213" max="215" width="8" style="121" hidden="1" customWidth="1"/>
    <col min="216" max="216" width="7.140625" style="121" hidden="1" customWidth="1"/>
    <col min="217" max="219" width="8" style="121" hidden="1" customWidth="1"/>
    <col min="220" max="220" width="7.140625" style="121" hidden="1" customWidth="1"/>
    <col min="221" max="223" width="8" style="121" hidden="1" customWidth="1"/>
    <col min="224" max="224" width="7.140625" style="121" hidden="1" customWidth="1"/>
    <col min="225" max="227" width="8" style="121" hidden="1" customWidth="1"/>
    <col min="228" max="229" width="7.140625" style="121" hidden="1" customWidth="1"/>
    <col min="230" max="232" width="8" style="121" hidden="1" customWidth="1"/>
    <col min="233" max="233" width="7.140625" style="121" hidden="1" customWidth="1"/>
    <col min="234" max="236" width="8" style="121" hidden="1" customWidth="1"/>
    <col min="237" max="237" width="7.14062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40625" style="121" hidden="1" customWidth="1"/>
    <col min="255" max="255" width="8" style="121" hidden="1" customWidth="1"/>
    <col min="256" max="258" width="9.140625" style="121" hidden="1" customWidth="1"/>
    <col min="259" max="259" width="8" style="121" hidden="1" customWidth="1"/>
    <col min="260" max="262" width="9.140625" style="121" hidden="1" customWidth="1"/>
    <col min="263" max="263" width="8.42578125" style="121" hidden="1" customWidth="1"/>
    <col min="264" max="264" width="7.140625" style="121" hidden="1" customWidth="1"/>
    <col min="265" max="267" width="8" style="121" hidden="1" customWidth="1"/>
    <col min="268" max="268" width="7.140625" style="121" hidden="1" customWidth="1"/>
    <col min="269" max="271" width="8" style="121" hidden="1" customWidth="1"/>
    <col min="272" max="272" width="7" style="121" hidden="1" customWidth="1"/>
    <col min="273" max="275" width="8" style="121" hidden="1" customWidth="1"/>
    <col min="276" max="276" width="7.14062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4062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40625" style="121" hidden="1" customWidth="1"/>
    <col min="307" max="307" width="8" style="121" hidden="1" customWidth="1"/>
    <col min="308" max="310" width="9.140625" style="121" hidden="1" customWidth="1"/>
    <col min="311" max="312" width="8" style="121" hidden="1" customWidth="1"/>
    <col min="313" max="315" width="9.140625" style="121" hidden="1" customWidth="1"/>
    <col min="316" max="316" width="7.14062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40625" style="121" hidden="1" customWidth="1"/>
    <col min="359" max="359" width="8" style="121" hidden="1" customWidth="1"/>
    <col min="360" max="362" width="9.140625" style="121" hidden="1" customWidth="1"/>
    <col min="363" max="364" width="8" style="121" hidden="1" customWidth="1"/>
    <col min="365" max="367" width="9.140625" style="121" hidden="1" customWidth="1"/>
    <col min="368" max="368" width="7.140625" style="121" hidden="1" customWidth="1"/>
    <col min="369" max="371" width="8" style="121" hidden="1" customWidth="1"/>
    <col min="372" max="372" width="7.14062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40625" style="121" hidden="1" customWidth="1"/>
    <col min="411" max="412" width="8" style="121" hidden="1" customWidth="1"/>
    <col min="413" max="415" width="9.140625" style="121" hidden="1" customWidth="1"/>
    <col min="416" max="416" width="8" style="121" hidden="1" customWidth="1"/>
    <col min="417" max="419" width="9.140625" style="121" hidden="1" customWidth="1"/>
    <col min="420" max="420" width="7.14062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40625" style="121" hidden="1" customWidth="1"/>
    <col min="463" max="464" width="8" style="121" hidden="1" customWidth="1"/>
    <col min="465" max="467" width="9.140625" style="121" hidden="1" customWidth="1"/>
    <col min="468" max="468" width="8" style="121" hidden="1" customWidth="1"/>
    <col min="469" max="471" width="9.140625" style="121" hidden="1" customWidth="1"/>
    <col min="472" max="472" width="7.14062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40625" style="121" hidden="1" customWidth="1"/>
    <col min="516" max="516" width="8" style="121" hidden="1" customWidth="1"/>
    <col min="517" max="519" width="9.140625" style="121" hidden="1" customWidth="1"/>
    <col min="520" max="520" width="8" style="121" hidden="1" customWidth="1"/>
    <col min="521" max="525" width="9.140625" style="121" hidden="1" customWidth="1"/>
    <col min="526" max="528" width="10.140625" style="121" hidden="1" customWidth="1"/>
    <col min="529" max="529" width="9.140625" style="121" hidden="1" customWidth="1"/>
    <col min="530" max="532" width="10.140625" style="121" hidden="1" customWidth="1"/>
    <col min="533" max="533" width="9.140625" style="121" hidden="1" customWidth="1"/>
    <col min="534" max="536" width="10.140625" style="121" hidden="1" customWidth="1"/>
    <col min="537" max="538" width="9.140625" style="121" hidden="1" customWidth="1"/>
    <col min="539" max="541" width="10.140625" style="121" hidden="1" customWidth="1"/>
    <col min="542" max="542" width="9.140625" style="121" hidden="1" customWidth="1"/>
    <col min="543" max="545" width="10.140625" style="121" hidden="1" customWidth="1"/>
    <col min="546" max="546" width="9.140625" style="121" hidden="1" customWidth="1"/>
    <col min="547" max="549" width="10.140625" style="121" hidden="1" customWidth="1"/>
    <col min="550" max="551" width="9.140625" style="121" hidden="1" customWidth="1"/>
    <col min="552" max="554" width="10.140625" style="121" hidden="1" customWidth="1"/>
    <col min="555" max="555" width="9.140625" style="121" hidden="1" customWidth="1"/>
    <col min="556" max="558" width="10.140625" style="121" hidden="1" customWidth="1"/>
    <col min="559" max="559" width="9.140625" style="121" hidden="1" customWidth="1"/>
    <col min="560" max="564" width="10.140625" style="121" hidden="1" customWidth="1"/>
    <col min="565" max="567" width="11.28515625" style="121" hidden="1" customWidth="1"/>
    <col min="568" max="568" width="10.140625" style="121" hidden="1" customWidth="1"/>
    <col min="569" max="571" width="11.28515625" style="121" hidden="1" customWidth="1"/>
    <col min="572" max="572" width="10.140625" style="121" hidden="1" customWidth="1"/>
    <col min="573" max="576" width="11.28515625" style="121" hidden="1" customWidth="1"/>
    <col min="577" max="577" width="9.140625" style="142" hidden="1" customWidth="1"/>
    <col min="578" max="580" width="10.140625" style="142" hidden="1" customWidth="1"/>
    <col min="581" max="581" width="9.140625" style="142" hidden="1" customWidth="1"/>
    <col min="582" max="584" width="10.140625" style="142" hidden="1" customWidth="1"/>
    <col min="585" max="585" width="9.140625" style="142" hidden="1" customWidth="1"/>
    <col min="586" max="587" width="10.140625" style="142" hidden="1" customWidth="1"/>
    <col min="588" max="588" width="10.140625" style="121" hidden="1" customWidth="1"/>
    <col min="589" max="590" width="9.140625" style="121" hidden="1" customWidth="1"/>
    <col min="591" max="593" width="10.140625" style="121" hidden="1" customWidth="1"/>
    <col min="594" max="594" width="9.140625" style="142" hidden="1" customWidth="1"/>
    <col min="595" max="597" width="10.140625" style="142" hidden="1" customWidth="1"/>
    <col min="598" max="598" width="9.140625" style="142" hidden="1" customWidth="1"/>
    <col min="599" max="601" width="10.140625" style="142" hidden="1" customWidth="1"/>
    <col min="602" max="603" width="9.140625" style="142" hidden="1" customWidth="1"/>
    <col min="604" max="606" width="10.140625" style="142" hidden="1" customWidth="1"/>
    <col min="607" max="607" width="9.140625" style="142" hidden="1" customWidth="1"/>
    <col min="608" max="610" width="10.140625" style="142" hidden="1" customWidth="1"/>
    <col min="611" max="612" width="9.140625" style="142" hidden="1" customWidth="1"/>
    <col min="613" max="616" width="10.140625" style="142" hidden="1" customWidth="1"/>
    <col min="617" max="619" width="11.28515625" style="142" hidden="1" customWidth="1"/>
    <col min="620" max="620" width="10.140625" style="142" hidden="1" customWidth="1"/>
    <col min="621" max="623" width="11.28515625" style="142" hidden="1" customWidth="1"/>
    <col min="624" max="625" width="10.140625" style="142" hidden="1" customWidth="1"/>
    <col min="626" max="628" width="11.28515625" style="142" hidden="1" customWidth="1"/>
    <col min="629" max="629" width="9.140625" style="121" hidden="1" customWidth="1"/>
    <col min="630" max="632" width="10.140625" style="121" hidden="1" customWidth="1"/>
    <col min="633" max="633" width="9.140625" style="121" hidden="1" customWidth="1"/>
    <col min="634" max="636" width="10.140625" style="121" hidden="1" customWidth="1"/>
    <col min="637" max="637" width="9.140625" style="121" hidden="1" customWidth="1"/>
    <col min="638" max="641" width="10.140625" style="121" hidden="1" customWidth="1"/>
    <col min="642" max="642" width="9.140625" style="121" hidden="1" customWidth="1"/>
    <col min="643" max="645" width="10.140625" style="121" hidden="1" customWidth="1"/>
    <col min="646" max="646" width="9.140625" style="121" hidden="1" customWidth="1"/>
    <col min="647" max="649" width="10.140625" style="121" hidden="1" customWidth="1"/>
    <col min="650" max="651" width="9.140625" style="121" hidden="1" customWidth="1"/>
    <col min="652" max="654" width="10.140625" style="121" hidden="1" customWidth="1"/>
    <col min="655" max="655" width="9.140625" style="121" hidden="1" customWidth="1"/>
    <col min="656" max="658" width="10.140625" style="121" hidden="1" customWidth="1"/>
    <col min="659" max="659" width="9.140625" style="121" hidden="1" customWidth="1"/>
    <col min="660" max="662" width="10.140625" style="121" hidden="1" customWidth="1"/>
    <col min="663" max="664" width="9.140625" style="121" hidden="1" customWidth="1"/>
    <col min="665" max="668" width="10.140625" style="121" hidden="1" customWidth="1"/>
    <col min="669" max="671" width="11.28515625" style="121" hidden="1" customWidth="1"/>
    <col min="672" max="672" width="10.140625" style="121" hidden="1" customWidth="1"/>
    <col min="673" max="675" width="11.28515625" style="121" hidden="1" customWidth="1"/>
    <col min="676" max="677" width="10.140625" style="121" hidden="1" customWidth="1"/>
    <col min="678" max="680" width="11.28515625" style="121" hidden="1" customWidth="1"/>
    <col min="681" max="681" width="9.140625" style="121" bestFit="1" customWidth="1"/>
    <col min="682" max="684" width="10.140625" style="121" bestFit="1" customWidth="1"/>
    <col min="685" max="686" width="9.140625" style="121" bestFit="1" customWidth="1"/>
    <col min="687" max="688" width="10.140625" style="121" bestFit="1" customWidth="1"/>
    <col min="689" max="690" width="9.140625" style="121" bestFit="1" customWidth="1"/>
    <col min="691" max="693" width="10.140625" style="121" bestFit="1" customWidth="1"/>
    <col min="694" max="694" width="9.140625" style="121" bestFit="1" customWidth="1"/>
    <col min="695" max="697" width="10.140625" style="121" bestFit="1" customWidth="1"/>
    <col min="698" max="698" width="9.140625" style="121" bestFit="1" customWidth="1"/>
    <col min="699" max="702" width="10.140625" style="121" bestFit="1" customWidth="1"/>
    <col min="703" max="703" width="9.140625" style="121" bestFit="1" customWidth="1"/>
    <col min="704" max="706" width="10.140625" style="121" bestFit="1" customWidth="1"/>
    <col min="707" max="707" width="9.140625" style="121" bestFit="1" customWidth="1"/>
    <col min="708" max="710" width="10.140625" style="121" bestFit="1" customWidth="1"/>
    <col min="711" max="712" width="9.140625" style="121" bestFit="1" customWidth="1"/>
    <col min="713" max="715" width="10.140625" style="121" bestFit="1" customWidth="1"/>
    <col min="716" max="716" width="9.140625" style="121" bestFit="1" customWidth="1"/>
    <col min="717" max="720" width="10.140625" style="121" bestFit="1" customWidth="1"/>
    <col min="721" max="723" width="11.28515625" style="121" bestFit="1" customWidth="1"/>
    <col min="724" max="725" width="10.140625" style="121" bestFit="1" customWidth="1"/>
    <col min="726" max="728" width="11.28515625" style="121" bestFit="1" customWidth="1"/>
    <col min="729" max="729" width="10.140625" style="121" bestFit="1" customWidth="1"/>
    <col min="730" max="732" width="11.28515625" style="121" bestFit="1" customWidth="1"/>
    <col min="733" max="733" width="9.140625" style="121" bestFit="1" customWidth="1"/>
    <col min="734" max="737" width="10.140625" style="121" bestFit="1" customWidth="1"/>
    <col min="738" max="738" width="9.140625" style="121" bestFit="1" customWidth="1"/>
    <col min="739" max="741" width="10.140625" style="121" bestFit="1" customWidth="1"/>
    <col min="742" max="742" width="9.140625" style="121" bestFit="1" customWidth="1"/>
    <col min="743" max="745" width="10.140625" style="121" bestFit="1" customWidth="1"/>
    <col min="746" max="746" width="9.140625" style="121" bestFit="1" customWidth="1"/>
    <col min="747" max="749" width="10.140625" style="121" bestFit="1" customWidth="1"/>
    <col min="750" max="751" width="9.140625" style="121" bestFit="1" customWidth="1"/>
    <col min="752" max="754" width="10.140625" style="121" bestFit="1" customWidth="1"/>
    <col min="755" max="755" width="9.140625" style="121" bestFit="1" customWidth="1"/>
    <col min="756" max="758" width="10.140625" style="121" bestFit="1" customWidth="1"/>
    <col min="759" max="759" width="9.140625" style="121" bestFit="1" customWidth="1"/>
    <col min="760" max="762" width="10.140625" style="121" bestFit="1" customWidth="1"/>
    <col min="763" max="764" width="9.140625" style="121" bestFit="1" customWidth="1"/>
    <col min="765" max="767" width="10.140625" style="121" bestFit="1" customWidth="1"/>
    <col min="768" max="768" width="9.140625" style="121" bestFit="1" customWidth="1"/>
    <col min="769" max="772" width="10.140625" style="121" bestFit="1" customWidth="1"/>
    <col min="773" max="776" width="11.28515625" style="121" bestFit="1" customWidth="1"/>
    <col min="777" max="777" width="10.140625" style="121" bestFit="1" customWidth="1"/>
    <col min="778" max="780" width="11.28515625" style="121" bestFit="1" customWidth="1"/>
    <col min="781" max="781" width="10.140625" style="121" bestFit="1" customWidth="1"/>
    <col min="782" max="784" width="11.28515625" style="121" bestFit="1" customWidth="1"/>
    <col min="785" max="786" width="9.140625" style="121" bestFit="1" customWidth="1"/>
    <col min="787" max="789" width="10.140625" style="121" bestFit="1" customWidth="1"/>
    <col min="790" max="790" width="9.140625" style="121" bestFit="1" customWidth="1"/>
    <col min="791" max="793" width="10.140625" style="121" bestFit="1" customWidth="1"/>
    <col min="794" max="794" width="9.140625" style="121" bestFit="1" customWidth="1"/>
    <col min="795" max="797" width="10.140625" style="121" bestFit="1" customWidth="1"/>
    <col min="798" max="798" width="9.140625" style="121" bestFit="1" customWidth="1"/>
    <col min="799" max="801" width="10.140625" style="121" bestFit="1" customWidth="1"/>
    <col min="802" max="803" width="9.140625" style="121" bestFit="1" customWidth="1"/>
    <col min="804" max="806" width="10.140625" style="121" bestFit="1" customWidth="1"/>
    <col min="807" max="807" width="9.140625" style="121" bestFit="1" customWidth="1"/>
    <col min="808" max="810" width="10.140625" style="121" bestFit="1" customWidth="1"/>
    <col min="811" max="811" width="9.140625" style="121" bestFit="1" customWidth="1"/>
    <col min="812" max="815" width="10.140625" style="121" bestFit="1" customWidth="1"/>
    <col min="816" max="816" width="9.140625" style="121" bestFit="1" customWidth="1"/>
    <col min="817" max="819" width="10.140625" style="121" bestFit="1" customWidth="1"/>
    <col min="820" max="820" width="9.140625" style="121" bestFit="1" customWidth="1"/>
    <col min="821" max="825" width="10.140625" style="121" bestFit="1" customWidth="1"/>
    <col min="826" max="828" width="11.28515625" style="121" bestFit="1" customWidth="1"/>
    <col min="829" max="829" width="10.140625" style="121" bestFit="1" customWidth="1"/>
    <col min="830" max="832" width="11.28515625" style="121" bestFit="1" customWidth="1"/>
    <col min="833" max="833" width="10.140625" style="121" bestFit="1" customWidth="1"/>
    <col min="834" max="836" width="11.28515625" style="121" bestFit="1" customWidth="1"/>
    <col min="837" max="837" width="9.140625" style="121" bestFit="1" customWidth="1"/>
    <col min="838" max="838" width="9.140625" style="141" bestFit="1" customWidth="1"/>
    <col min="839" max="841" width="10.140625" style="141" bestFit="1" customWidth="1"/>
    <col min="842" max="842" width="9.140625" style="141" bestFit="1" customWidth="1"/>
    <col min="843" max="845" width="10.140625" style="141" bestFit="1" customWidth="1"/>
    <col min="846" max="846" width="9.140625" style="141" bestFit="1" customWidth="1"/>
    <col min="847" max="849" width="10.140625" style="141" bestFit="1" customWidth="1"/>
    <col min="850" max="851" width="9.140625" style="141" bestFit="1" customWidth="1"/>
    <col min="852" max="854" width="10.140625" style="141" bestFit="1" customWidth="1"/>
    <col min="855" max="855" width="9.140625" style="141" bestFit="1" customWidth="1"/>
    <col min="856" max="858" width="10.140625" style="141" bestFit="1" customWidth="1"/>
    <col min="859" max="859" width="9.140625" style="141" bestFit="1" customWidth="1"/>
    <col min="860" max="862" width="10.140625" style="141" bestFit="1" customWidth="1"/>
    <col min="863" max="864" width="9.140625" style="141" bestFit="1" customWidth="1"/>
    <col min="865" max="867" width="10.140625" style="141" bestFit="1" customWidth="1"/>
    <col min="868" max="868" width="9.140625" style="141" bestFit="1" customWidth="1"/>
    <col min="869" max="871" width="10.140625" style="141" bestFit="1" customWidth="1"/>
    <col min="872" max="872" width="9.140625" style="141" bestFit="1" customWidth="1"/>
    <col min="873" max="877" width="10.140625" style="141" bestFit="1" customWidth="1"/>
    <col min="878" max="880" width="11.28515625" style="141" bestFit="1" customWidth="1"/>
    <col min="881" max="881" width="10.140625" style="141" bestFit="1" customWidth="1"/>
    <col min="882" max="884" width="11.28515625" style="141" bestFit="1" customWidth="1"/>
    <col min="885" max="885" width="10.140625" style="141" bestFit="1" customWidth="1"/>
    <col min="886" max="889" width="11.28515625" style="141" bestFit="1" customWidth="1"/>
    <col min="890" max="941" width="11.7109375" style="121" customWidth="1"/>
    <col min="942" max="942" width="11" style="121" bestFit="1" customWidth="1"/>
    <col min="943" max="943" width="12" style="121" customWidth="1"/>
    <col min="944" max="945" width="9.85546875" style="121" bestFit="1" customWidth="1"/>
    <col min="946" max="947" width="8.85546875" style="121"/>
    <col min="948" max="949" width="9.85546875" style="121" bestFit="1" customWidth="1"/>
    <col min="950" max="951" width="8.85546875" style="121"/>
    <col min="952" max="954" width="9.85546875" style="121" bestFit="1" customWidth="1"/>
    <col min="955" max="955" width="8.85546875" style="121"/>
    <col min="956" max="958" width="9.85546875" style="121" bestFit="1" customWidth="1"/>
    <col min="959" max="959" width="8.85546875" style="121"/>
    <col min="960" max="962" width="9.85546875" style="121" bestFit="1" customWidth="1"/>
    <col min="963" max="964" width="8.85546875" style="121"/>
    <col min="965" max="967" width="9.85546875" style="121" bestFit="1" customWidth="1"/>
    <col min="968" max="968" width="8.85546875" style="121"/>
    <col min="969" max="971" width="9.85546875" style="121" bestFit="1" customWidth="1"/>
    <col min="972" max="972" width="8.85546875" style="121"/>
    <col min="973" max="976" width="9.85546875" style="121" bestFit="1" customWidth="1"/>
    <col min="977" max="977" width="8.85546875" style="121"/>
    <col min="978" max="981" width="9.85546875" style="121" bestFit="1" customWidth="1"/>
    <col min="982" max="984" width="11" style="121" bestFit="1" customWidth="1"/>
    <col min="985" max="986" width="9.85546875" style="121" bestFit="1" customWidth="1"/>
    <col min="987" max="989" width="11" style="121" bestFit="1" customWidth="1"/>
    <col min="990" max="990" width="9.85546875" style="121" bestFit="1" customWidth="1"/>
    <col min="991" max="993" width="11" style="121" bestFit="1" customWidth="1"/>
    <col min="994" max="16384" width="8.85546875" style="121"/>
  </cols>
  <sheetData>
    <row r="1" spans="1:994" ht="14.1" customHeight="1" thickBot="1" x14ac:dyDescent="0.3">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25">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25">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3">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25">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v>190</v>
      </c>
      <c r="AJT5" s="351">
        <v>227</v>
      </c>
      <c r="AJU5" s="351">
        <v>193</v>
      </c>
      <c r="AJV5" s="351">
        <v>237</v>
      </c>
      <c r="AJW5" s="351">
        <v>238</v>
      </c>
      <c r="AJX5" s="351">
        <v>215</v>
      </c>
      <c r="AJY5" s="351">
        <v>144</v>
      </c>
      <c r="AJZ5" s="351">
        <v>125</v>
      </c>
      <c r="AKA5" s="351">
        <v>139</v>
      </c>
      <c r="AKB5" s="351">
        <v>113</v>
      </c>
      <c r="AKC5" s="351"/>
      <c r="AKD5" s="351"/>
      <c r="AKE5" s="351"/>
      <c r="AKF5" s="351"/>
      <c r="AKG5" s="351"/>
      <c r="AKH5" s="351"/>
      <c r="AKI5" s="351"/>
      <c r="AKJ5" s="351"/>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25">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v>5</v>
      </c>
      <c r="AJT6" s="351">
        <v>6</v>
      </c>
      <c r="AJU6" s="351">
        <v>1</v>
      </c>
      <c r="AJV6" s="351">
        <v>4</v>
      </c>
      <c r="AJW6" s="351">
        <v>2</v>
      </c>
      <c r="AJX6" s="351">
        <v>1</v>
      </c>
      <c r="AJY6" s="351">
        <v>3</v>
      </c>
      <c r="AJZ6" s="351">
        <v>2</v>
      </c>
      <c r="AKA6" s="351">
        <v>3</v>
      </c>
      <c r="AKB6" s="351">
        <v>3</v>
      </c>
      <c r="AKC6" s="351"/>
      <c r="AKD6" s="351"/>
      <c r="AKE6" s="351"/>
      <c r="AKF6" s="351"/>
      <c r="AKG6" s="351"/>
      <c r="AKH6" s="351"/>
      <c r="AKI6" s="351"/>
      <c r="AKJ6" s="351"/>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25">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v>2</v>
      </c>
      <c r="AJT7" s="351">
        <v>11</v>
      </c>
      <c r="AJU7" s="351">
        <v>13</v>
      </c>
      <c r="AJV7" s="351">
        <v>6</v>
      </c>
      <c r="AJW7" s="351">
        <v>6</v>
      </c>
      <c r="AJX7" s="351">
        <v>7</v>
      </c>
      <c r="AJY7" s="351">
        <v>7</v>
      </c>
      <c r="AJZ7" s="351">
        <v>10</v>
      </c>
      <c r="AKA7" s="351">
        <v>20</v>
      </c>
      <c r="AKB7" s="351">
        <v>11</v>
      </c>
      <c r="AKC7" s="351"/>
      <c r="AKD7" s="351"/>
      <c r="AKE7" s="351"/>
      <c r="AKF7" s="351"/>
      <c r="AKG7" s="351"/>
      <c r="AKH7" s="351"/>
      <c r="AKI7" s="351"/>
      <c r="AKJ7" s="351"/>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25">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v>1547</v>
      </c>
      <c r="AJT8" s="351">
        <v>1402</v>
      </c>
      <c r="AJU8" s="351">
        <v>1306</v>
      </c>
      <c r="AJV8" s="351">
        <v>1420</v>
      </c>
      <c r="AJW8" s="351">
        <v>1420</v>
      </c>
      <c r="AJX8" s="351">
        <v>1381</v>
      </c>
      <c r="AJY8" s="351">
        <v>1517</v>
      </c>
      <c r="AJZ8" s="351">
        <v>1501</v>
      </c>
      <c r="AKA8" s="351">
        <v>1490</v>
      </c>
      <c r="AKB8" s="351">
        <v>1207</v>
      </c>
      <c r="AKC8" s="351"/>
      <c r="AKD8" s="351"/>
      <c r="AKE8" s="351"/>
      <c r="AKF8" s="351"/>
      <c r="AKG8" s="351"/>
      <c r="AKH8" s="351"/>
      <c r="AKI8" s="351"/>
      <c r="AKJ8" s="351"/>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25">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v>448</v>
      </c>
      <c r="AJT9" s="351">
        <v>316</v>
      </c>
      <c r="AJU9" s="351">
        <v>198</v>
      </c>
      <c r="AJV9" s="351">
        <v>167</v>
      </c>
      <c r="AJW9" s="351">
        <v>250</v>
      </c>
      <c r="AJX9" s="351">
        <v>335</v>
      </c>
      <c r="AJY9" s="351">
        <v>234</v>
      </c>
      <c r="AJZ9" s="351">
        <v>127</v>
      </c>
      <c r="AKA9" s="351">
        <v>163</v>
      </c>
      <c r="AKB9" s="351">
        <v>114</v>
      </c>
      <c r="AKC9" s="351"/>
      <c r="AKD9" s="351"/>
      <c r="AKE9" s="351"/>
      <c r="AKF9" s="351"/>
      <c r="AKG9" s="351"/>
      <c r="AKH9" s="351"/>
      <c r="AKI9" s="351"/>
      <c r="AKJ9" s="351"/>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25">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v>78</v>
      </c>
      <c r="AJT10" s="351">
        <v>78</v>
      </c>
      <c r="AJU10" s="351">
        <v>35</v>
      </c>
      <c r="AJV10" s="351">
        <v>71</v>
      </c>
      <c r="AJW10" s="351">
        <v>70</v>
      </c>
      <c r="AJX10" s="351">
        <v>80</v>
      </c>
      <c r="AJY10" s="351">
        <v>51</v>
      </c>
      <c r="AJZ10" s="351">
        <v>54</v>
      </c>
      <c r="AKA10" s="351">
        <v>65</v>
      </c>
      <c r="AKB10" s="351">
        <v>62</v>
      </c>
      <c r="AKC10" s="351"/>
      <c r="AKD10" s="351"/>
      <c r="AKE10" s="351"/>
      <c r="AKF10" s="351"/>
      <c r="AKG10" s="351"/>
      <c r="AKH10" s="351"/>
      <c r="AKI10" s="351"/>
      <c r="AKJ10" s="351"/>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25">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v>201</v>
      </c>
      <c r="AJT11" s="351">
        <v>161</v>
      </c>
      <c r="AJU11" s="351">
        <v>164</v>
      </c>
      <c r="AJV11" s="351">
        <v>153</v>
      </c>
      <c r="AJW11" s="351">
        <v>153</v>
      </c>
      <c r="AJX11" s="351">
        <v>162</v>
      </c>
      <c r="AJY11" s="351">
        <v>164</v>
      </c>
      <c r="AJZ11" s="351">
        <v>158</v>
      </c>
      <c r="AKA11" s="351">
        <v>181</v>
      </c>
      <c r="AKB11" s="351">
        <v>153</v>
      </c>
      <c r="AKC11" s="351"/>
      <c r="AKD11" s="351"/>
      <c r="AKE11" s="351"/>
      <c r="AKF11" s="351"/>
      <c r="AKG11" s="351"/>
      <c r="AKH11" s="351"/>
      <c r="AKI11" s="351"/>
      <c r="AKJ11" s="351"/>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25">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v>727</v>
      </c>
      <c r="AJT12" s="352">
        <v>555</v>
      </c>
      <c r="AJU12" s="236">
        <f>SUM(AJU9:AJU11)</f>
        <v>397</v>
      </c>
      <c r="AJV12" s="352">
        <v>391</v>
      </c>
      <c r="AJW12" s="352">
        <v>473</v>
      </c>
      <c r="AJX12" s="352">
        <v>577</v>
      </c>
      <c r="AJY12" s="352">
        <v>449</v>
      </c>
      <c r="AJZ12" s="352">
        <v>339</v>
      </c>
      <c r="AKA12" s="352">
        <v>409</v>
      </c>
      <c r="AKB12" s="352">
        <v>329</v>
      </c>
      <c r="AKC12" s="352"/>
      <c r="AKD12" s="352"/>
      <c r="AKE12" s="352"/>
      <c r="AKF12" s="352"/>
      <c r="AKG12" s="352"/>
      <c r="AKH12" s="352"/>
      <c r="AKI12" s="352"/>
      <c r="AKJ12" s="352"/>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25">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v>229</v>
      </c>
      <c r="AJT13" s="351">
        <v>206</v>
      </c>
      <c r="AJU13" s="351">
        <v>180</v>
      </c>
      <c r="AJV13" s="351">
        <v>198</v>
      </c>
      <c r="AJW13" s="351">
        <v>218</v>
      </c>
      <c r="AJX13" s="351">
        <v>172</v>
      </c>
      <c r="AJY13" s="351">
        <v>198</v>
      </c>
      <c r="AJZ13" s="351">
        <v>200</v>
      </c>
      <c r="AKA13" s="351">
        <v>188</v>
      </c>
      <c r="AKB13" s="351">
        <v>191</v>
      </c>
      <c r="AKC13" s="351"/>
      <c r="AKD13" s="351"/>
      <c r="AKE13" s="351"/>
      <c r="AKF13" s="351"/>
      <c r="AKG13" s="351"/>
      <c r="AKH13" s="351"/>
      <c r="AKI13" s="351"/>
      <c r="AKJ13" s="351"/>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25">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v>187</v>
      </c>
      <c r="AJT14" s="351">
        <v>145</v>
      </c>
      <c r="AJU14" s="351">
        <v>130</v>
      </c>
      <c r="AJV14" s="351">
        <v>177</v>
      </c>
      <c r="AJW14" s="351">
        <v>134</v>
      </c>
      <c r="AJX14" s="351">
        <v>154</v>
      </c>
      <c r="AJY14" s="351">
        <v>139</v>
      </c>
      <c r="AJZ14" s="351">
        <v>132</v>
      </c>
      <c r="AKA14" s="351">
        <v>161</v>
      </c>
      <c r="AKB14" s="351">
        <v>158</v>
      </c>
      <c r="AKC14" s="351"/>
      <c r="AKD14" s="351"/>
      <c r="AKE14" s="351"/>
      <c r="AKF14" s="351"/>
      <c r="AKG14" s="351"/>
      <c r="AKH14" s="351"/>
      <c r="AKI14" s="351"/>
      <c r="AKJ14" s="351"/>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25">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v>172</v>
      </c>
      <c r="AJT15" s="351">
        <v>162</v>
      </c>
      <c r="AJU15" s="351">
        <v>146</v>
      </c>
      <c r="AJV15" s="351">
        <v>207</v>
      </c>
      <c r="AJW15" s="351">
        <v>179</v>
      </c>
      <c r="AJX15" s="351">
        <v>184</v>
      </c>
      <c r="AJY15" s="351">
        <v>176</v>
      </c>
      <c r="AJZ15" s="351">
        <v>190</v>
      </c>
      <c r="AKA15" s="351">
        <v>220</v>
      </c>
      <c r="AKB15" s="351">
        <v>180</v>
      </c>
      <c r="AKC15" s="351"/>
      <c r="AKD15" s="351"/>
      <c r="AKE15" s="351"/>
      <c r="AKF15" s="351"/>
      <c r="AKG15" s="351"/>
      <c r="AKH15" s="351"/>
      <c r="AKI15" s="351"/>
      <c r="AKJ15" s="351"/>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25">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v>359</v>
      </c>
      <c r="AJT16" s="352">
        <v>307</v>
      </c>
      <c r="AJU16" s="236">
        <f>SUM(AJU14:AJU15)</f>
        <v>276</v>
      </c>
      <c r="AJV16" s="352">
        <v>384</v>
      </c>
      <c r="AJW16" s="352">
        <v>313</v>
      </c>
      <c r="AJX16" s="352">
        <v>338</v>
      </c>
      <c r="AJY16" s="352">
        <v>315</v>
      </c>
      <c r="AJZ16" s="352">
        <v>322</v>
      </c>
      <c r="AKA16" s="352">
        <v>381</v>
      </c>
      <c r="AKB16" s="352">
        <v>338</v>
      </c>
      <c r="AKC16" s="352"/>
      <c r="AKD16" s="352"/>
      <c r="AKE16" s="352"/>
      <c r="AKF16" s="352"/>
      <c r="AKG16" s="352"/>
      <c r="AKH16" s="352"/>
      <c r="AKI16" s="352"/>
      <c r="AKJ16" s="352"/>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25">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v>308</v>
      </c>
      <c r="AJT17" s="351">
        <v>321</v>
      </c>
      <c r="AJU17" s="351">
        <v>162</v>
      </c>
      <c r="AJV17" s="351">
        <v>175</v>
      </c>
      <c r="AJW17" s="351">
        <v>129</v>
      </c>
      <c r="AJX17" s="351">
        <v>176</v>
      </c>
      <c r="AJY17" s="351">
        <v>152</v>
      </c>
      <c r="AJZ17" s="351">
        <v>132</v>
      </c>
      <c r="AKA17" s="351">
        <v>154</v>
      </c>
      <c r="AKB17" s="351">
        <v>215</v>
      </c>
      <c r="AKC17" s="351"/>
      <c r="AKD17" s="351"/>
      <c r="AKE17" s="351"/>
      <c r="AKF17" s="351"/>
      <c r="AKG17" s="351"/>
      <c r="AKH17" s="351"/>
      <c r="AKI17" s="351"/>
      <c r="AKJ17" s="351"/>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25">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v>62</v>
      </c>
      <c r="AJT18" s="351">
        <v>45</v>
      </c>
      <c r="AJU18" s="351">
        <v>70</v>
      </c>
      <c r="AJV18" s="351">
        <v>61</v>
      </c>
      <c r="AJW18" s="351">
        <v>47</v>
      </c>
      <c r="AJX18" s="351">
        <v>55</v>
      </c>
      <c r="AJY18" s="351">
        <v>60</v>
      </c>
      <c r="AJZ18" s="351">
        <v>46</v>
      </c>
      <c r="AKA18" s="351">
        <v>56</v>
      </c>
      <c r="AKB18" s="351">
        <v>41</v>
      </c>
      <c r="AKC18" s="351"/>
      <c r="AKD18" s="351"/>
      <c r="AKE18" s="351"/>
      <c r="AKF18" s="351"/>
      <c r="AKG18" s="351"/>
      <c r="AKH18" s="351"/>
      <c r="AKI18" s="351"/>
      <c r="AKJ18" s="351"/>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25">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v>370</v>
      </c>
      <c r="AJT19" s="353">
        <v>366</v>
      </c>
      <c r="AJU19" s="120">
        <f>SUM(AJU17:AJU18)</f>
        <v>232</v>
      </c>
      <c r="AJV19" s="353">
        <v>236</v>
      </c>
      <c r="AJW19" s="353">
        <v>176</v>
      </c>
      <c r="AJX19" s="353">
        <v>231</v>
      </c>
      <c r="AJY19" s="353">
        <v>212</v>
      </c>
      <c r="AJZ19" s="353">
        <v>178</v>
      </c>
      <c r="AKA19" s="353">
        <v>210</v>
      </c>
      <c r="AKB19" s="353">
        <v>256</v>
      </c>
      <c r="AKC19" s="353"/>
      <c r="AKD19" s="353"/>
      <c r="AKE19" s="353"/>
      <c r="AKF19" s="353"/>
      <c r="AKG19" s="353"/>
      <c r="AKH19" s="353"/>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25">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v>127</v>
      </c>
      <c r="AJT20" s="351">
        <v>131</v>
      </c>
      <c r="AJU20" s="351">
        <v>140</v>
      </c>
      <c r="AJV20" s="351">
        <v>162</v>
      </c>
      <c r="AJW20" s="351">
        <v>113</v>
      </c>
      <c r="AJX20" s="351">
        <v>152</v>
      </c>
      <c r="AJY20" s="351">
        <v>113</v>
      </c>
      <c r="AJZ20" s="351">
        <v>117</v>
      </c>
      <c r="AKA20" s="351">
        <v>116</v>
      </c>
      <c r="AKB20" s="351">
        <v>129</v>
      </c>
      <c r="AKC20" s="351"/>
      <c r="AKD20" s="351"/>
      <c r="AKE20" s="351"/>
      <c r="AKF20" s="351"/>
      <c r="AKG20" s="351"/>
      <c r="AKH20" s="351"/>
      <c r="AKI20" s="351"/>
      <c r="AKJ20" s="351"/>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25">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v>85</v>
      </c>
      <c r="AJT21" s="351">
        <v>82</v>
      </c>
      <c r="AJU21" s="351">
        <v>84</v>
      </c>
      <c r="AJV21" s="351">
        <v>54</v>
      </c>
      <c r="AJW21" s="351">
        <v>97</v>
      </c>
      <c r="AJX21" s="351">
        <v>98</v>
      </c>
      <c r="AJY21" s="351">
        <v>66</v>
      </c>
      <c r="AJZ21" s="351">
        <v>61</v>
      </c>
      <c r="AKA21" s="351">
        <v>90</v>
      </c>
      <c r="AKB21" s="351">
        <v>60</v>
      </c>
      <c r="AKC21" s="351"/>
      <c r="AKD21" s="351"/>
      <c r="AKE21" s="351"/>
      <c r="AKF21" s="351"/>
      <c r="AKG21" s="351"/>
      <c r="AKH21" s="351"/>
      <c r="AKI21" s="351"/>
      <c r="AKJ21" s="351"/>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25">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v>104</v>
      </c>
      <c r="AJT22" s="351">
        <v>73</v>
      </c>
      <c r="AJU22" s="353">
        <v>95</v>
      </c>
      <c r="AJV22" s="351">
        <v>87</v>
      </c>
      <c r="AJW22" s="351">
        <v>80</v>
      </c>
      <c r="AJX22" s="351">
        <v>74</v>
      </c>
      <c r="AJY22" s="351">
        <v>75</v>
      </c>
      <c r="AJZ22" s="351">
        <v>72</v>
      </c>
      <c r="AKA22" s="351">
        <v>96</v>
      </c>
      <c r="AKB22" s="351">
        <v>89</v>
      </c>
      <c r="AKC22" s="351"/>
      <c r="AKD22" s="351"/>
      <c r="AKE22" s="351"/>
      <c r="AKF22" s="351"/>
      <c r="AKG22" s="351"/>
      <c r="AKH22" s="351"/>
      <c r="AKI22" s="351"/>
      <c r="AKJ22" s="351"/>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25">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v>376</v>
      </c>
      <c r="AJT23" s="351">
        <v>350</v>
      </c>
      <c r="AJU23" s="351">
        <v>303</v>
      </c>
      <c r="AJV23" s="351">
        <v>391</v>
      </c>
      <c r="AJW23" s="351">
        <v>419</v>
      </c>
      <c r="AJX23" s="351">
        <v>389</v>
      </c>
      <c r="AJY23" s="351">
        <v>344</v>
      </c>
      <c r="AJZ23" s="351">
        <v>346</v>
      </c>
      <c r="AKA23" s="351">
        <v>399</v>
      </c>
      <c r="AKB23" s="351">
        <v>353</v>
      </c>
      <c r="AKC23" s="351"/>
      <c r="AKD23" s="351"/>
      <c r="AKE23" s="351"/>
      <c r="AKF23" s="351"/>
      <c r="AKG23" s="351"/>
      <c r="AKH23" s="351"/>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25">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v>63</v>
      </c>
      <c r="AJT24" s="351">
        <v>66</v>
      </c>
      <c r="AJU24" s="351">
        <v>50</v>
      </c>
      <c r="AJV24" s="351">
        <v>39</v>
      </c>
      <c r="AJW24" s="351">
        <v>44</v>
      </c>
      <c r="AJX24" s="351">
        <v>42</v>
      </c>
      <c r="AJY24" s="351">
        <v>38</v>
      </c>
      <c r="AJZ24" s="351">
        <v>38</v>
      </c>
      <c r="AKA24" s="351">
        <v>64</v>
      </c>
      <c r="AKB24" s="351">
        <v>63</v>
      </c>
      <c r="AKC24" s="351"/>
      <c r="AKD24" s="351"/>
      <c r="AKE24" s="351"/>
      <c r="AKF24" s="351"/>
      <c r="AKG24" s="351"/>
      <c r="AKH24" s="351"/>
      <c r="AKI24" s="351"/>
      <c r="AKJ24" s="351"/>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30" x14ac:dyDescent="0.25">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v>379</v>
      </c>
      <c r="AJT25" s="351">
        <v>402</v>
      </c>
      <c r="AJU25" s="351">
        <v>389</v>
      </c>
      <c r="AJV25" s="351">
        <v>396</v>
      </c>
      <c r="AJW25" s="351">
        <v>401</v>
      </c>
      <c r="AJX25" s="351">
        <v>403</v>
      </c>
      <c r="AJY25" s="351">
        <v>370</v>
      </c>
      <c r="AJZ25" s="351">
        <v>382</v>
      </c>
      <c r="AKA25" s="351">
        <v>426</v>
      </c>
      <c r="AKB25" s="351">
        <v>352</v>
      </c>
      <c r="AKC25" s="351"/>
      <c r="AKD25" s="351"/>
      <c r="AKE25" s="351"/>
      <c r="AKF25" s="351"/>
      <c r="AKG25" s="351"/>
      <c r="AKH25" s="351"/>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25">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v>119</v>
      </c>
      <c r="AJT26" s="351">
        <v>92</v>
      </c>
      <c r="AJU26" s="351">
        <v>60</v>
      </c>
      <c r="AJV26" s="351">
        <v>81</v>
      </c>
      <c r="AJW26" s="351">
        <v>91</v>
      </c>
      <c r="AJX26" s="351">
        <v>109</v>
      </c>
      <c r="AJY26" s="351">
        <v>65</v>
      </c>
      <c r="AJZ26" s="351">
        <v>98</v>
      </c>
      <c r="AKA26" s="351">
        <v>111</v>
      </c>
      <c r="AKB26" s="351">
        <v>151</v>
      </c>
      <c r="AKC26" s="351"/>
      <c r="AKD26" s="351"/>
      <c r="AKE26" s="351"/>
      <c r="AKF26" s="351"/>
      <c r="AKG26" s="351"/>
      <c r="AKH26" s="351"/>
      <c r="AKI26" s="351"/>
      <c r="AKJ26" s="351"/>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25">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v>536</v>
      </c>
      <c r="AJT27" s="351">
        <v>452</v>
      </c>
      <c r="AJU27" s="351">
        <v>365</v>
      </c>
      <c r="AJV27" s="351">
        <v>400</v>
      </c>
      <c r="AJW27" s="351">
        <v>400</v>
      </c>
      <c r="AJX27" s="351">
        <v>437</v>
      </c>
      <c r="AJY27" s="351">
        <v>398</v>
      </c>
      <c r="AJZ27" s="351">
        <v>466</v>
      </c>
      <c r="AKA27" s="351">
        <v>493</v>
      </c>
      <c r="AKB27" s="351">
        <v>456</v>
      </c>
      <c r="AKC27" s="351"/>
      <c r="AKD27" s="351"/>
      <c r="AKE27" s="351"/>
      <c r="AKF27" s="351"/>
      <c r="AKG27" s="351"/>
      <c r="AKH27" s="351"/>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25">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v>84</v>
      </c>
      <c r="AJT28" s="351">
        <v>113</v>
      </c>
      <c r="AJU28" s="351">
        <v>116</v>
      </c>
      <c r="AJV28" s="351">
        <v>107</v>
      </c>
      <c r="AJW28" s="351">
        <v>111</v>
      </c>
      <c r="AJX28" s="351">
        <v>71</v>
      </c>
      <c r="AJY28" s="351">
        <v>79</v>
      </c>
      <c r="AJZ28" s="351">
        <v>59</v>
      </c>
      <c r="AKA28" s="351">
        <v>89</v>
      </c>
      <c r="AKB28" s="351">
        <v>98</v>
      </c>
      <c r="AKC28" s="351"/>
      <c r="AKD28" s="351"/>
      <c r="AKE28" s="351"/>
      <c r="AKF28" s="351"/>
      <c r="AKG28" s="351"/>
      <c r="AKH28" s="351"/>
      <c r="AKI28" s="351"/>
      <c r="AKJ28" s="351"/>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25">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v>292</v>
      </c>
      <c r="AJT29" s="351">
        <v>265</v>
      </c>
      <c r="AJU29" s="351">
        <v>212</v>
      </c>
      <c r="AJV29" s="351">
        <v>259</v>
      </c>
      <c r="AJW29" s="351">
        <v>296</v>
      </c>
      <c r="AJX29" s="351">
        <v>300</v>
      </c>
      <c r="AJY29" s="351">
        <v>261</v>
      </c>
      <c r="AJZ29" s="351">
        <v>232</v>
      </c>
      <c r="AKA29" s="351">
        <v>258</v>
      </c>
      <c r="AKB29" s="351">
        <v>284</v>
      </c>
      <c r="AKC29" s="351"/>
      <c r="AKD29" s="351"/>
      <c r="AKE29" s="351"/>
      <c r="AKF29" s="351"/>
      <c r="AKG29" s="351"/>
      <c r="AKH29" s="351"/>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25">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v>119</v>
      </c>
      <c r="AJT30" s="351">
        <v>130</v>
      </c>
      <c r="AJU30" s="351">
        <v>116</v>
      </c>
      <c r="AJV30" s="351">
        <v>143</v>
      </c>
      <c r="AJW30" s="351">
        <v>130</v>
      </c>
      <c r="AJX30" s="351">
        <v>128</v>
      </c>
      <c r="AJY30" s="351">
        <v>160</v>
      </c>
      <c r="AJZ30" s="351">
        <v>135</v>
      </c>
      <c r="AKA30" s="351">
        <v>142</v>
      </c>
      <c r="AKB30" s="351">
        <v>131</v>
      </c>
      <c r="AKC30" s="351"/>
      <c r="AKD30" s="351"/>
      <c r="AKE30" s="351"/>
      <c r="AKF30" s="351"/>
      <c r="AKG30" s="351"/>
      <c r="AKH30" s="351"/>
      <c r="AKI30" s="351"/>
      <c r="AKJ30" s="351"/>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25">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v>57</v>
      </c>
      <c r="AJT31" s="351">
        <v>58</v>
      </c>
      <c r="AJU31" s="351">
        <v>50</v>
      </c>
      <c r="AJV31" s="351">
        <v>61</v>
      </c>
      <c r="AJW31" s="351">
        <v>65</v>
      </c>
      <c r="AJX31" s="351">
        <v>63</v>
      </c>
      <c r="AJY31" s="351">
        <v>51</v>
      </c>
      <c r="AJZ31" s="351">
        <v>51</v>
      </c>
      <c r="AKA31" s="351">
        <v>90</v>
      </c>
      <c r="AKB31" s="351">
        <v>53</v>
      </c>
      <c r="AKC31" s="351"/>
      <c r="AKD31" s="351"/>
      <c r="AKE31" s="351"/>
      <c r="AKF31" s="351"/>
      <c r="AKG31" s="351"/>
      <c r="AKH31" s="351"/>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25">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v>358</v>
      </c>
      <c r="AJT32" s="351">
        <v>281</v>
      </c>
      <c r="AJU32" s="351">
        <v>331</v>
      </c>
      <c r="AJV32" s="351">
        <v>313</v>
      </c>
      <c r="AJW32" s="351">
        <v>284</v>
      </c>
      <c r="AJX32" s="351">
        <v>277</v>
      </c>
      <c r="AJY32" s="351">
        <v>305</v>
      </c>
      <c r="AJZ32" s="351">
        <v>269</v>
      </c>
      <c r="AKA32" s="351">
        <v>329</v>
      </c>
      <c r="AKB32" s="351">
        <v>258</v>
      </c>
      <c r="AKC32" s="351"/>
      <c r="AKD32" s="351"/>
      <c r="AKE32" s="351"/>
      <c r="AKF32" s="351"/>
      <c r="AKG32" s="351"/>
      <c r="AKH32" s="351"/>
      <c r="AKI32" s="351"/>
      <c r="AKJ32" s="351"/>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3">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f>SUM(AJS5:AJS11,AJS13:AJS15,AJS17:AJS18,AJS20:AJS32)</f>
        <v>6128</v>
      </c>
      <c r="AJT33" s="354">
        <f>SUM(AJT5:AJT11,AJT13:AJT15,AJT17:AJT18,AJT20:AJT32)</f>
        <v>5575</v>
      </c>
      <c r="AJU33" s="354">
        <f>SUM(AJU20:AJU32,AJU17:AJU18,AJU13:AJU15,AJU5:AJU11)</f>
        <v>4909</v>
      </c>
      <c r="AJV33" s="354">
        <f t="shared" ref="AJV33:AKA33" si="63">SUM(AJV5:AJV11,AJV13:AJV15,AJV17:AJV18,AJV20:AJV32)</f>
        <v>5369</v>
      </c>
      <c r="AJW33" s="354">
        <f t="shared" si="63"/>
        <v>5377</v>
      </c>
      <c r="AJX33" s="354">
        <f t="shared" si="63"/>
        <v>5465</v>
      </c>
      <c r="AJY33" s="354">
        <f t="shared" si="63"/>
        <v>5170</v>
      </c>
      <c r="AJZ33" s="354">
        <f t="shared" si="63"/>
        <v>5003</v>
      </c>
      <c r="AKA33" s="354">
        <f t="shared" si="63"/>
        <v>5543</v>
      </c>
      <c r="AKB33" s="354">
        <f>SUM(AKB5:AKB11,AKB13:AKB15,AKB17:AKB18,AKB20:AKB32)</f>
        <v>4925</v>
      </c>
      <c r="AKC33" s="354"/>
      <c r="AKD33" s="354"/>
      <c r="AKE33" s="354"/>
      <c r="AKF33" s="354"/>
      <c r="AKG33" s="354"/>
      <c r="AKH33" s="354"/>
      <c r="AKI33" s="354"/>
      <c r="AKJ33" s="354"/>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25">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25">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25">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25">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25">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25">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25">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25">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25">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25">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25">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25">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25">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25">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25">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25">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25">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25">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25">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25">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25">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25">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25">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25">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25">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25">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25">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25">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25">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25">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25">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25">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25">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25">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25">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25">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25">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25">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25">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25">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25">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25">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25">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25">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25">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25">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25">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25">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25">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25">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25">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25">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25">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25">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25">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25">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25">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25">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25">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25">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25">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25">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25">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25">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25">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25">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25">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25">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25">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25">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25">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25">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25">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25">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25">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25">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25">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25">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25">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25">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25">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25">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25">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25">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25">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25">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25">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25">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25">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25">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25">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25">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25">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25">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25">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25">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25">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25">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25">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25">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25">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25">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25">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25">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25">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25">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25">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25">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25">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25">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25">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25">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25">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25">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25">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25">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25">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25">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25">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25">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25">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25">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25">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25">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25">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25">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25">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25">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25">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25">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25">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25">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25">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25">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25">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25">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18" activePane="bottomRight" state="frozen"/>
      <selection activeCell="ZM5" sqref="ZM5"/>
      <selection pane="topRight" activeCell="ZM5" sqref="ZM5"/>
      <selection pane="bottomLeft" activeCell="ZM5" sqref="ZM5"/>
      <selection pane="bottomRight" activeCell="Y26" sqref="Y26"/>
    </sheetView>
  </sheetViews>
  <sheetFormatPr defaultColWidth="9.140625" defaultRowHeight="13.5" x14ac:dyDescent="0.25"/>
  <cols>
    <col min="1" max="1" width="7.5703125" style="150"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5"/>
      <c r="S1" s="444" t="s">
        <v>264</v>
      </c>
      <c r="T1" s="445"/>
      <c r="U1" s="445"/>
      <c r="V1" s="445"/>
      <c r="W1" s="445"/>
      <c r="X1" s="445"/>
      <c r="Y1" s="446"/>
      <c r="Z1" s="447"/>
    </row>
    <row r="2" spans="1:27" s="114" customFormat="1" ht="13.5" customHeight="1" thickBot="1" x14ac:dyDescent="0.3">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25">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25">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25">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25">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25">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25">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25">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25">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25">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25">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25">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25">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25">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25">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v>6128</v>
      </c>
      <c r="Z16" s="273">
        <v>45753</v>
      </c>
      <c r="AA16" s="257"/>
    </row>
    <row r="17" spans="1:27" ht="13.5" customHeight="1" x14ac:dyDescent="0.25">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v>5575</v>
      </c>
      <c r="Z17" s="264">
        <v>45760</v>
      </c>
      <c r="AA17" s="257"/>
    </row>
    <row r="18" spans="1:27" ht="13.5" customHeight="1" x14ac:dyDescent="0.25">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v>4909</v>
      </c>
      <c r="Z18" s="273">
        <v>45767</v>
      </c>
      <c r="AA18" s="257"/>
    </row>
    <row r="19" spans="1:27" ht="13.5" customHeight="1" x14ac:dyDescent="0.25">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v>5369</v>
      </c>
      <c r="Z19" s="273">
        <v>45774</v>
      </c>
      <c r="AA19" s="257"/>
    </row>
    <row r="20" spans="1:27" ht="13.5" customHeight="1" x14ac:dyDescent="0.25">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v>5377</v>
      </c>
      <c r="Z20" s="264">
        <v>45781</v>
      </c>
      <c r="AA20" s="257"/>
    </row>
    <row r="21" spans="1:27" ht="13.5" customHeight="1" x14ac:dyDescent="0.25">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v>5465</v>
      </c>
      <c r="Z21" s="273">
        <v>45788</v>
      </c>
      <c r="AA21" s="257"/>
    </row>
    <row r="22" spans="1:27" ht="13.5" customHeight="1" x14ac:dyDescent="0.25">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v>5170</v>
      </c>
      <c r="Z22" s="273">
        <v>45795</v>
      </c>
      <c r="AA22" s="257"/>
    </row>
    <row r="23" spans="1:27" ht="13.5" customHeight="1" x14ac:dyDescent="0.25">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v>5003</v>
      </c>
      <c r="Z23" s="264">
        <v>45802</v>
      </c>
      <c r="AA23" s="257"/>
    </row>
    <row r="24" spans="1:27" ht="13.5" customHeight="1" x14ac:dyDescent="0.25">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v>5543</v>
      </c>
      <c r="Z24" s="273">
        <v>45809</v>
      </c>
      <c r="AA24" s="257"/>
    </row>
    <row r="25" spans="1:27" ht="13.5" customHeight="1" x14ac:dyDescent="0.25">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v>4925</v>
      </c>
      <c r="Z25" s="264">
        <v>45816</v>
      </c>
    </row>
    <row r="26" spans="1:27" ht="13.5" customHeight="1" x14ac:dyDescent="0.25">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c r="Z26" s="273">
        <v>45823</v>
      </c>
    </row>
    <row r="27" spans="1:27" ht="13.5" customHeight="1" x14ac:dyDescent="0.25">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c r="Z27" s="273">
        <v>45830</v>
      </c>
    </row>
    <row r="28" spans="1:27" ht="13.5" customHeight="1" x14ac:dyDescent="0.25">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c r="Z28" s="264">
        <v>45837</v>
      </c>
    </row>
    <row r="29" spans="1:27" ht="13.5" customHeight="1" x14ac:dyDescent="0.25">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c r="Z29" s="273">
        <v>45844</v>
      </c>
    </row>
    <row r="30" spans="1:27" ht="13.5" customHeight="1" x14ac:dyDescent="0.25">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c r="Z30" s="273">
        <v>45851</v>
      </c>
    </row>
    <row r="31" spans="1:27" ht="13.5" customHeight="1" x14ac:dyDescent="0.25">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c r="Z31" s="264">
        <v>45858</v>
      </c>
    </row>
    <row r="32" spans="1:27" ht="13.5" customHeight="1" x14ac:dyDescent="0.25">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c r="Z32" s="273">
        <v>45865</v>
      </c>
    </row>
    <row r="33" spans="1:26" ht="13.5" customHeight="1" x14ac:dyDescent="0.25">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c r="Z33" s="273">
        <v>45872</v>
      </c>
    </row>
    <row r="34" spans="1:26" ht="13.5" customHeight="1" x14ac:dyDescent="0.25">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25">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25">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25">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25">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25">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25">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25">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25">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25">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25">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25">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25">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25">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25">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25">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25">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25">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25">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25">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25">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25">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S9" sqref="S9"/>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15" activePane="bottomRight" state="frozen"/>
      <selection activeCell="ZM5" sqref="ZM5"/>
      <selection pane="topRight" activeCell="ZM5" sqref="ZM5"/>
      <selection pane="bottomLeft" activeCell="ZM5" sqref="ZM5"/>
      <selection pane="bottomRight" activeCell="Y26" sqref="Y26"/>
    </sheetView>
  </sheetViews>
  <sheetFormatPr defaultColWidth="9.140625" defaultRowHeight="13.5" x14ac:dyDescent="0.25"/>
  <cols>
    <col min="1" max="1" width="6.7109375" style="150" customWidth="1"/>
    <col min="2" max="18" width="9.140625" style="112" hidden="1" customWidth="1"/>
    <col min="19" max="23" width="9.140625" style="112" customWidth="1"/>
    <col min="24" max="25" width="11.42578125" style="112" customWidth="1"/>
    <col min="26" max="26" width="19.42578125" style="150" customWidth="1"/>
    <col min="27" max="27" width="9.140625" style="112"/>
    <col min="28" max="28" width="10.140625" style="112" bestFit="1" customWidth="1"/>
    <col min="29" max="16384" width="9.140625" style="112"/>
  </cols>
  <sheetData>
    <row r="1" spans="1:28" ht="160.5" customHeight="1" x14ac:dyDescent="0.25">
      <c r="A1" s="306"/>
      <c r="S1" s="448" t="s">
        <v>262</v>
      </c>
      <c r="T1" s="449"/>
      <c r="U1" s="449"/>
      <c r="V1" s="449"/>
      <c r="W1" s="449"/>
      <c r="X1" s="449"/>
      <c r="Y1" s="450"/>
      <c r="Z1" s="451"/>
    </row>
    <row r="2" spans="1:28" s="114" customFormat="1" ht="13.5" customHeight="1" thickBot="1" x14ac:dyDescent="0.3">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25">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25">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25">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25">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25">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25">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25">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25">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25">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25">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25">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25">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25">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25">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v>76955</v>
      </c>
      <c r="Z16" s="283">
        <v>45753</v>
      </c>
      <c r="AA16" s="149"/>
    </row>
    <row r="17" spans="1:30" ht="13.5" customHeight="1" x14ac:dyDescent="0.25">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v>76025</v>
      </c>
      <c r="Z17" s="283">
        <v>45760</v>
      </c>
      <c r="AA17" s="149"/>
    </row>
    <row r="18" spans="1:30" ht="13.5" customHeight="1" x14ac:dyDescent="0.25">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v>74220</v>
      </c>
      <c r="Z18" s="283">
        <v>45767</v>
      </c>
      <c r="AA18" s="149"/>
    </row>
    <row r="19" spans="1:30" ht="13.5" customHeight="1" x14ac:dyDescent="0.25">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v>73715</v>
      </c>
      <c r="Z19" s="283">
        <v>45774</v>
      </c>
      <c r="AA19" s="149"/>
    </row>
    <row r="20" spans="1:30" ht="13.5" customHeight="1" x14ac:dyDescent="0.25">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v>71708</v>
      </c>
      <c r="Z20" s="283">
        <v>45781</v>
      </c>
      <c r="AA20" s="149"/>
    </row>
    <row r="21" spans="1:30" ht="13.5" customHeight="1" x14ac:dyDescent="0.25">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v>72600</v>
      </c>
      <c r="Z21" s="283">
        <v>45788</v>
      </c>
      <c r="AA21" s="149"/>
    </row>
    <row r="22" spans="1:30" ht="13.5" customHeight="1" x14ac:dyDescent="0.25">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v>72172</v>
      </c>
      <c r="Z22" s="283">
        <v>45795</v>
      </c>
      <c r="AA22" s="149"/>
    </row>
    <row r="23" spans="1:30" ht="13.5" customHeight="1" x14ac:dyDescent="0.25">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v>71646</v>
      </c>
      <c r="Z23" s="283">
        <v>45802</v>
      </c>
      <c r="AA23" s="149"/>
      <c r="AD23" s="113"/>
    </row>
    <row r="24" spans="1:30" ht="13.5" customHeight="1" x14ac:dyDescent="0.25">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v>71704</v>
      </c>
      <c r="Z24" s="283">
        <v>45809</v>
      </c>
      <c r="AA24" s="149"/>
    </row>
    <row r="25" spans="1:30" ht="13.5" customHeight="1" x14ac:dyDescent="0.25">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v>70464</v>
      </c>
      <c r="Z25" s="283">
        <v>45816</v>
      </c>
    </row>
    <row r="26" spans="1:30" ht="13.5" customHeight="1" x14ac:dyDescent="0.25">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c r="Z26" s="283">
        <v>45823</v>
      </c>
    </row>
    <row r="27" spans="1:30" ht="13.5" customHeight="1" x14ac:dyDescent="0.25">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c r="Z27" s="283">
        <v>45830</v>
      </c>
    </row>
    <row r="28" spans="1:30" ht="13.5" customHeight="1" x14ac:dyDescent="0.25">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c r="Z28" s="283">
        <v>45837</v>
      </c>
    </row>
    <row r="29" spans="1:30" ht="13.5" customHeight="1" x14ac:dyDescent="0.25">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c r="Z29" s="283">
        <v>45844</v>
      </c>
    </row>
    <row r="30" spans="1:30" ht="13.5" customHeight="1" x14ac:dyDescent="0.25">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c r="Z30" s="283">
        <v>45851</v>
      </c>
    </row>
    <row r="31" spans="1:30" ht="13.5" customHeight="1" x14ac:dyDescent="0.25">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c r="Z31" s="283">
        <v>45858</v>
      </c>
    </row>
    <row r="32" spans="1:30" ht="13.5" customHeight="1" x14ac:dyDescent="0.25">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c r="Z32" s="283">
        <v>45865</v>
      </c>
    </row>
    <row r="33" spans="1:26" ht="13.5" customHeight="1" x14ac:dyDescent="0.25">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c r="Z33" s="283">
        <v>45872</v>
      </c>
    </row>
    <row r="34" spans="1:26" ht="13.5" customHeight="1" x14ac:dyDescent="0.25">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25">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25">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25">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25">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25">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25">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25">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25">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25">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25">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25">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25">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25">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25">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25">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25">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25">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25">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25">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25">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W26" sqref="W26"/>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3" activePane="bottomRight" state="frozen"/>
      <selection activeCell="ZM5" sqref="ZM5"/>
      <selection pane="topRight" activeCell="ZM5" sqref="ZM5"/>
      <selection pane="bottomLeft" activeCell="ZM5" sqref="ZM5"/>
      <selection pane="bottomRight" activeCell="Y26" sqref="Y26"/>
    </sheetView>
  </sheetViews>
  <sheetFormatPr defaultColWidth="9.140625" defaultRowHeight="15" x14ac:dyDescent="0.25"/>
  <cols>
    <col min="1" max="1" width="22.85546875" style="177"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2" customWidth="1"/>
    <col min="28" max="28" width="10.5703125" style="115" bestFit="1" customWidth="1"/>
    <col min="29" max="16384" width="9.140625" style="115"/>
  </cols>
  <sheetData>
    <row r="1" spans="1:28" ht="60" x14ac:dyDescent="0.25">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3">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25">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25">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25">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25">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25">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25">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25">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25">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25">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25">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25">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25">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25">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25">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x14ac:dyDescent="0.25">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x14ac:dyDescent="0.25">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x14ac:dyDescent="0.25">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x14ac:dyDescent="0.25">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f>AVERAGE('Table Initial Claims'!Y17:Y20)</f>
        <v>5307.5</v>
      </c>
      <c r="Z20" s="158">
        <v>45781</v>
      </c>
    </row>
    <row r="21" spans="1:28" ht="15" customHeight="1" x14ac:dyDescent="0.25">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f>AVERAGE('Table Initial Claims'!Y18:Y21)</f>
        <v>5280</v>
      </c>
      <c r="Z21" s="158">
        <v>45788</v>
      </c>
    </row>
    <row r="22" spans="1:28" ht="15" customHeight="1" x14ac:dyDescent="0.25">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f>AVERAGE('Table Initial Claims'!Y19:Y22)</f>
        <v>5345.25</v>
      </c>
      <c r="Z22" s="158">
        <v>45795</v>
      </c>
    </row>
    <row r="23" spans="1:28" ht="15" customHeight="1" x14ac:dyDescent="0.25">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f>AVERAGE('Table Initial Claims'!Y20:Y23)</f>
        <v>5253.75</v>
      </c>
      <c r="Z23" s="158">
        <v>45802</v>
      </c>
    </row>
    <row r="24" spans="1:28" ht="15" customHeight="1" x14ac:dyDescent="0.25">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f>AVERAGE('Table Initial Claims'!Y21:Y24)</f>
        <v>5295.25</v>
      </c>
      <c r="Z24" s="158">
        <v>45809</v>
      </c>
    </row>
    <row r="25" spans="1:28" ht="15" customHeight="1" x14ac:dyDescent="0.25">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f>AVERAGE('Table Initial Claims'!Y22:Y25)</f>
        <v>5160.25</v>
      </c>
      <c r="Z25" s="158">
        <v>45816</v>
      </c>
    </row>
    <row r="26" spans="1:28" ht="15" customHeight="1" x14ac:dyDescent="0.25">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c r="Z26" s="158">
        <v>45823</v>
      </c>
    </row>
    <row r="27" spans="1:28" ht="15" customHeight="1" x14ac:dyDescent="0.25">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c r="Z27" s="158">
        <v>45830</v>
      </c>
    </row>
    <row r="28" spans="1:28" ht="15" customHeight="1" x14ac:dyDescent="0.25">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c r="Z28" s="158">
        <v>45837</v>
      </c>
    </row>
    <row r="29" spans="1:28" ht="15" customHeight="1" x14ac:dyDescent="0.25">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c r="Z29" s="158">
        <v>45844</v>
      </c>
    </row>
    <row r="30" spans="1:28" ht="15" customHeight="1" x14ac:dyDescent="0.25">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c r="Z30" s="158">
        <v>45851</v>
      </c>
    </row>
    <row r="31" spans="1:28" ht="15" customHeight="1" x14ac:dyDescent="0.25">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c r="Z31" s="158">
        <v>45858</v>
      </c>
    </row>
    <row r="32" spans="1:28" ht="15" customHeight="1" x14ac:dyDescent="0.25">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c r="Z32" s="158">
        <v>45865</v>
      </c>
      <c r="AB32" s="128"/>
    </row>
    <row r="33" spans="1:28" ht="15" customHeight="1" x14ac:dyDescent="0.25">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c r="Z33" s="158">
        <v>45872</v>
      </c>
      <c r="AB33" s="128"/>
    </row>
    <row r="34" spans="1:28" ht="15" customHeight="1" x14ac:dyDescent="0.25">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25">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25">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25">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25">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25">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25">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25">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25">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25">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25">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25">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25">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25">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25">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25">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25">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25">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25">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25">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25">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3">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3"/>
    <row r="57" spans="1:28" ht="45" x14ac:dyDescent="0.25">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3">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25">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25">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25">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25">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25">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25">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25">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25">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25">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25">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25">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25">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25">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25">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x14ac:dyDescent="0.25">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x14ac:dyDescent="0.25">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x14ac:dyDescent="0.25">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x14ac:dyDescent="0.25">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f>AVERAGE('Table Continued Claims'!Y17:Y20)</f>
        <v>73917</v>
      </c>
      <c r="Z76" s="162">
        <v>45781</v>
      </c>
      <c r="AA76" s="154"/>
    </row>
    <row r="77" spans="1:28" ht="15" customHeight="1" x14ac:dyDescent="0.25">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f>AVERAGE('Table Continued Claims'!Y18:Y21)</f>
        <v>73060.75</v>
      </c>
      <c r="Z77" s="162">
        <v>45788</v>
      </c>
      <c r="AA77" s="154"/>
    </row>
    <row r="78" spans="1:28" ht="15" customHeight="1" x14ac:dyDescent="0.25">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f>AVERAGE('Table Continued Claims'!Y19:Y22)</f>
        <v>72548.75</v>
      </c>
      <c r="Z78" s="162">
        <v>45795</v>
      </c>
      <c r="AA78" s="154"/>
    </row>
    <row r="79" spans="1:28" ht="15" customHeight="1" x14ac:dyDescent="0.25">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f>AVERAGE('Table Continued Claims'!Y20:Y23)</f>
        <v>72031.5</v>
      </c>
      <c r="Z79" s="162">
        <v>45802</v>
      </c>
      <c r="AA79" s="154"/>
    </row>
    <row r="80" spans="1:28" ht="15" customHeight="1" x14ac:dyDescent="0.25">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f>AVERAGE('Table Continued Claims'!Y21:Y24)</f>
        <v>72030.5</v>
      </c>
      <c r="Z80" s="162">
        <v>45809</v>
      </c>
      <c r="AA80" s="154"/>
    </row>
    <row r="81" spans="1:28" ht="15" customHeight="1" x14ac:dyDescent="0.25">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f>AVERAGE('Table Continued Claims'!Y22:Y25)</f>
        <v>71496.5</v>
      </c>
      <c r="Z81" s="162">
        <v>45816</v>
      </c>
      <c r="AA81" s="154"/>
    </row>
    <row r="82" spans="1:28" ht="15" customHeight="1" x14ac:dyDescent="0.25">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c r="Z82" s="162">
        <v>45823</v>
      </c>
      <c r="AA82" s="154"/>
    </row>
    <row r="83" spans="1:28" ht="15" customHeight="1" x14ac:dyDescent="0.25">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c r="Z83" s="162">
        <v>45830</v>
      </c>
      <c r="AA83" s="154"/>
    </row>
    <row r="84" spans="1:28" ht="15" customHeight="1" x14ac:dyDescent="0.25">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c r="Z84" s="162">
        <v>45837</v>
      </c>
      <c r="AA84" s="154"/>
    </row>
    <row r="85" spans="1:28" ht="15" customHeight="1" x14ac:dyDescent="0.25">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c r="Z85" s="162">
        <v>45844</v>
      </c>
      <c r="AA85" s="154"/>
    </row>
    <row r="86" spans="1:28" ht="15" customHeight="1" x14ac:dyDescent="0.25">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c r="Z86" s="162">
        <v>45851</v>
      </c>
      <c r="AA86" s="154"/>
    </row>
    <row r="87" spans="1:28" ht="15" customHeight="1" x14ac:dyDescent="0.25">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c r="Z87" s="162">
        <v>45858</v>
      </c>
      <c r="AA87" s="154"/>
    </row>
    <row r="88" spans="1:28" ht="15" customHeight="1" x14ac:dyDescent="0.25">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c r="Z88" s="162">
        <v>45865</v>
      </c>
      <c r="AA88" s="154"/>
      <c r="AB88" s="128"/>
    </row>
    <row r="89" spans="1:28" ht="15" customHeight="1" x14ac:dyDescent="0.25">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c r="Z89" s="162">
        <v>45872</v>
      </c>
      <c r="AA89" s="154"/>
      <c r="AB89" s="128"/>
    </row>
    <row r="90" spans="1:28" ht="15" customHeight="1" x14ac:dyDescent="0.25">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25">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25">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25">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25">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25">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25">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25">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25">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25">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25">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25">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25">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25">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25">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25">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25">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25">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25">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25">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25">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3">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25">
      <c r="AB112" s="128"/>
    </row>
    <row r="113" spans="28:28" ht="15" customHeight="1" x14ac:dyDescent="0.25">
      <c r="AB113" s="155"/>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T11" sqref="T11"/>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5" t="s">
        <v>263</v>
      </c>
      <c r="C2" s="456"/>
      <c r="D2" s="456"/>
      <c r="E2" s="456"/>
      <c r="F2" s="456"/>
      <c r="G2" s="456"/>
      <c r="H2" s="456"/>
      <c r="I2" s="456"/>
      <c r="J2" s="456"/>
      <c r="K2" s="456"/>
      <c r="L2" s="456"/>
      <c r="M2" s="456"/>
      <c r="N2" s="457"/>
    </row>
    <row r="3" spans="2:14" x14ac:dyDescent="0.25">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25">
      <c r="B4" s="422">
        <v>2025</v>
      </c>
      <c r="C4" s="423">
        <v>39329</v>
      </c>
      <c r="D4" s="423">
        <v>34358</v>
      </c>
      <c r="E4" s="423">
        <v>32316</v>
      </c>
      <c r="F4" s="423">
        <v>32251</v>
      </c>
      <c r="G4" s="423">
        <v>29813</v>
      </c>
      <c r="H4" s="423"/>
      <c r="I4" s="423"/>
      <c r="J4" s="423"/>
      <c r="K4" s="423"/>
      <c r="L4" s="423"/>
      <c r="M4" s="423"/>
      <c r="N4" s="424"/>
    </row>
    <row r="5" spans="2:14" x14ac:dyDescent="0.25">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75" x14ac:dyDescent="0.3">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25">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25">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25">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25">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25">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25">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25">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25">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25">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25">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25">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25">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25">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25">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25">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25">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25">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25">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25">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25">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75" thickBot="1" x14ac:dyDescent="0.3">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25">
      <c r="D28" s="175"/>
    </row>
    <row r="49" spans="2:14" x14ac:dyDescent="0.25">
      <c r="B49" s="176"/>
      <c r="C49" s="176"/>
      <c r="D49" s="176"/>
      <c r="E49" s="176"/>
      <c r="F49" s="176"/>
      <c r="G49" s="176"/>
      <c r="H49" s="176"/>
      <c r="I49" s="176"/>
      <c r="J49" s="176"/>
    </row>
    <row r="50" spans="2:14" ht="15.75" thickBot="1" x14ac:dyDescent="0.3">
      <c r="B50" s="176"/>
      <c r="C50" s="176"/>
      <c r="D50" s="176"/>
      <c r="E50" s="176"/>
      <c r="F50" s="176"/>
      <c r="G50" s="176"/>
      <c r="H50" s="176"/>
      <c r="I50" s="176"/>
      <c r="J50" s="176"/>
    </row>
    <row r="51" spans="2:14" ht="15.75" thickBot="1" x14ac:dyDescent="0.3">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120" zoomScaleNormal="120" zoomScaleSheetLayoutView="100" workbookViewId="0">
      <pane xSplit="1" ySplit="2" topLeftCell="I21" activePane="bottomRight" state="frozen"/>
      <selection activeCell="ZM5" sqref="ZM5"/>
      <selection pane="topRight" activeCell="ZM5" sqref="ZM5"/>
      <selection pane="bottomLeft" activeCell="ZM5" sqref="ZM5"/>
      <selection pane="bottomRight" activeCell="V32" sqref="V32"/>
    </sheetView>
  </sheetViews>
  <sheetFormatPr defaultColWidth="9.140625" defaultRowHeight="14.25" x14ac:dyDescent="0.2"/>
  <cols>
    <col min="1" max="1" width="9.85546875" style="437" customWidth="1"/>
    <col min="2" max="2" width="10" style="409" bestFit="1" customWidth="1"/>
    <col min="3" max="3" width="10.140625" style="409" bestFit="1" customWidth="1"/>
    <col min="4" max="4" width="10" style="387" bestFit="1" customWidth="1"/>
    <col min="5" max="5" width="10" style="410" bestFit="1" customWidth="1"/>
    <col min="6" max="6" width="9.85546875" style="387" customWidth="1"/>
    <col min="7" max="7" width="9.42578125" style="387" customWidth="1"/>
    <col min="8" max="8" width="10.7109375" style="412" bestFit="1" customWidth="1"/>
    <col min="9" max="9" width="11" style="412" bestFit="1" customWidth="1"/>
    <col min="10" max="11" width="10" style="387" bestFit="1" customWidth="1"/>
    <col min="12" max="12" width="9.85546875" style="387" customWidth="1"/>
    <col min="13" max="13" width="10.140625" style="387" customWidth="1"/>
    <col min="14" max="14" width="13.5703125" style="412" bestFit="1" customWidth="1"/>
    <col min="15" max="15" width="13.85546875" style="412" bestFit="1" customWidth="1"/>
    <col min="16" max="16" width="10" style="387" bestFit="1" customWidth="1"/>
    <col min="17" max="17" width="11.140625" style="387" customWidth="1"/>
    <col min="18" max="18" width="10" style="387" customWidth="1"/>
    <col min="19" max="19" width="9.7109375" style="387" customWidth="1"/>
    <col min="20" max="20" width="14.28515625" style="412" bestFit="1" customWidth="1"/>
    <col min="21" max="21" width="14.7109375" style="412" bestFit="1" customWidth="1"/>
    <col min="22" max="23" width="10" style="387" bestFit="1" customWidth="1"/>
    <col min="24" max="25" width="10.140625" style="387" customWidth="1"/>
    <col min="26" max="16384" width="9.140625" style="387"/>
  </cols>
  <sheetData>
    <row r="1" spans="1:25" x14ac:dyDescent="0.2">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5" thickBot="1" x14ac:dyDescent="0.25">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
      <c r="A16" s="436">
        <v>14</v>
      </c>
      <c r="B16" s="388">
        <f>'Table Initial Claims'!X16</f>
        <v>5409</v>
      </c>
      <c r="C16" s="388">
        <f>'Table Initial Claims'!Y16</f>
        <v>6128</v>
      </c>
      <c r="D16" s="398">
        <f t="shared" ref="D16" si="120">C16-C15</f>
        <v>-168</v>
      </c>
      <c r="E16" s="399">
        <f t="shared" ref="E16" si="121">D16/B15</f>
        <v>-2.9401470073503674E-2</v>
      </c>
      <c r="F16" s="397">
        <f t="shared" ref="F16" si="122">C16-B16</f>
        <v>719</v>
      </c>
      <c r="G16" s="390">
        <f t="shared" ref="G16" si="123">ROUND(F16/B16,2)</f>
        <v>0.13</v>
      </c>
      <c r="H16" s="391">
        <f>'Table Continued Claims'!X16</f>
        <v>59778</v>
      </c>
      <c r="I16" s="391">
        <f>'Table Continued Claims'!Y16</f>
        <v>76955</v>
      </c>
      <c r="J16" s="401">
        <f t="shared" ref="J16" si="124">I16-I15</f>
        <v>111</v>
      </c>
      <c r="K16" s="402">
        <f t="shared" ref="K16" si="125">J16/H15</f>
        <v>1.8467067063736337E-3</v>
      </c>
      <c r="L16" s="391">
        <f t="shared" ref="L16" si="126">I16-H16</f>
        <v>17177</v>
      </c>
      <c r="M16" s="393">
        <f t="shared" ref="M16" si="127">ROUND(L16/H16,2)</f>
        <v>0.28999999999999998</v>
      </c>
      <c r="N16" s="394">
        <f>'Table - Moving Averages'!X16</f>
        <v>5234.75</v>
      </c>
      <c r="O16" s="394">
        <f>'Table - Moving Averages'!Y16</f>
        <v>5764.75</v>
      </c>
      <c r="P16" s="403">
        <f t="shared" ref="P16" si="128">O16-O15</f>
        <v>265.25</v>
      </c>
      <c r="Q16" s="404">
        <f t="shared" ref="Q16" si="129">P16/O15</f>
        <v>4.823165742340213E-2</v>
      </c>
      <c r="R16" s="394">
        <f t="shared" ref="R16" si="130">O16-N16</f>
        <v>530</v>
      </c>
      <c r="S16" s="396">
        <f t="shared" ref="S16" si="131">ROUND(R16/N16,2)</f>
        <v>0.1</v>
      </c>
      <c r="T16" s="391">
        <f>'Table - Moving Averages'!X72</f>
        <v>60692.25</v>
      </c>
      <c r="U16" s="391">
        <f>'Table - Moving Averages'!Y72</f>
        <v>77610.5</v>
      </c>
      <c r="V16" s="401">
        <f t="shared" ref="V16" si="132">U16-U15</f>
        <v>-743.75</v>
      </c>
      <c r="W16" s="392">
        <f t="shared" ref="W16" si="133">V16/U15</f>
        <v>-9.4921462460555751E-3</v>
      </c>
      <c r="X16" s="400">
        <f t="shared" ref="X16" si="134">U16-T16</f>
        <v>16918.25</v>
      </c>
      <c r="Y16" s="393">
        <f t="shared" ref="Y16" si="135">ROUND(X16/T16,2)</f>
        <v>0.28000000000000003</v>
      </c>
    </row>
    <row r="17" spans="1:25" x14ac:dyDescent="0.2">
      <c r="A17" s="436">
        <v>15</v>
      </c>
      <c r="B17" s="388">
        <f>'Table Initial Claims'!X17</f>
        <v>4925</v>
      </c>
      <c r="C17" s="388">
        <f>'Table Initial Claims'!Y17</f>
        <v>5575</v>
      </c>
      <c r="D17" s="398">
        <f t="shared" ref="D17" si="136">C17-C16</f>
        <v>-553</v>
      </c>
      <c r="E17" s="399">
        <f t="shared" ref="E17" si="137">D17/B16</f>
        <v>-0.1022370123867628</v>
      </c>
      <c r="F17" s="397">
        <f t="shared" ref="F17" si="138">C17-B17</f>
        <v>650</v>
      </c>
      <c r="G17" s="390">
        <f t="shared" ref="G17" si="139">ROUND(F17/B17,2)</f>
        <v>0.13</v>
      </c>
      <c r="H17" s="391">
        <f>'Table Continued Claims'!X17</f>
        <v>58460</v>
      </c>
      <c r="I17" s="391">
        <f>'Table Continued Claims'!Y17</f>
        <v>76025</v>
      </c>
      <c r="J17" s="401">
        <f t="shared" ref="J17" si="140">I17-I16</f>
        <v>-930</v>
      </c>
      <c r="K17" s="402">
        <f t="shared" ref="K17" si="141">J17/H16</f>
        <v>-1.5557562983037237E-2</v>
      </c>
      <c r="L17" s="391">
        <f t="shared" ref="L17" si="142">I17-H17</f>
        <v>17565</v>
      </c>
      <c r="M17" s="393">
        <f t="shared" ref="M17" si="143">ROUND(L17/H17,2)</f>
        <v>0.3</v>
      </c>
      <c r="N17" s="394">
        <f>'Table - Moving Averages'!X17</f>
        <v>5241.75</v>
      </c>
      <c r="O17" s="394">
        <f>'Table - Moving Averages'!Y17</f>
        <v>5811.25</v>
      </c>
      <c r="P17" s="403">
        <f t="shared" ref="P17" si="144">O17-O16</f>
        <v>46.5</v>
      </c>
      <c r="Q17" s="404">
        <f t="shared" ref="Q17" si="145">P17/O16</f>
        <v>8.066264798993885E-3</v>
      </c>
      <c r="R17" s="394">
        <f t="shared" ref="R17" si="146">O17-N17</f>
        <v>569.5</v>
      </c>
      <c r="S17" s="396">
        <f t="shared" ref="S17" si="147">ROUND(R17/N17,2)</f>
        <v>0.11</v>
      </c>
      <c r="T17" s="391">
        <f>'Table - Moving Averages'!X73</f>
        <v>59868.25</v>
      </c>
      <c r="U17" s="391">
        <f>'Table - Moving Averages'!Y73</f>
        <v>76929.25</v>
      </c>
      <c r="V17" s="401">
        <f t="shared" ref="V17" si="148">U17-U16</f>
        <v>-681.25</v>
      </c>
      <c r="W17" s="392">
        <f t="shared" ref="W17" si="149">V17/U16</f>
        <v>-8.7778071266130225E-3</v>
      </c>
      <c r="X17" s="400">
        <f t="shared" ref="X17" si="150">U17-T17</f>
        <v>17061</v>
      </c>
      <c r="Y17" s="393">
        <f t="shared" ref="Y17" si="151">ROUND(X17/T17,2)</f>
        <v>0.28000000000000003</v>
      </c>
    </row>
    <row r="18" spans="1:25" x14ac:dyDescent="0.2">
      <c r="A18" s="436">
        <v>16</v>
      </c>
      <c r="B18" s="388">
        <f>'Table Initial Claims'!X18</f>
        <v>4778</v>
      </c>
      <c r="C18" s="388">
        <f>'Table Initial Claims'!Y18</f>
        <v>4909</v>
      </c>
      <c r="D18" s="398">
        <f t="shared" ref="D18" si="152">C18-C17</f>
        <v>-666</v>
      </c>
      <c r="E18" s="399">
        <f t="shared" ref="E18" si="153">D18/B17</f>
        <v>-0.1352284263959391</v>
      </c>
      <c r="F18" s="397">
        <f t="shared" ref="F18" si="154">C18-B18</f>
        <v>131</v>
      </c>
      <c r="G18" s="390">
        <f t="shared" ref="G18" si="155">ROUND(F18/B18,2)</f>
        <v>0.03</v>
      </c>
      <c r="H18" s="391">
        <f>'Table Continued Claims'!X18</f>
        <v>57555</v>
      </c>
      <c r="I18" s="391">
        <f>'Table Continued Claims'!Y18</f>
        <v>74220</v>
      </c>
      <c r="J18" s="401">
        <f t="shared" ref="J18" si="156">I18-I17</f>
        <v>-1805</v>
      </c>
      <c r="K18" s="402">
        <f t="shared" ref="K18" si="157">J18/H17</f>
        <v>-3.0875812521382141E-2</v>
      </c>
      <c r="L18" s="391">
        <f t="shared" ref="L18" si="158">I18-H18</f>
        <v>16665</v>
      </c>
      <c r="M18" s="393">
        <f t="shared" ref="M18" si="159">ROUND(L18/H18,2)</f>
        <v>0.28999999999999998</v>
      </c>
      <c r="N18" s="394">
        <f>'Table - Moving Averages'!X18</f>
        <v>5206.5</v>
      </c>
      <c r="O18" s="394">
        <f>'Table - Moving Averages'!Y18</f>
        <v>5727</v>
      </c>
      <c r="P18" s="403">
        <f t="shared" ref="P18" si="160">O18-O17</f>
        <v>-84.25</v>
      </c>
      <c r="Q18" s="404">
        <f t="shared" ref="Q18" si="161">P18/O17</f>
        <v>-1.4497741449774145E-2</v>
      </c>
      <c r="R18" s="394">
        <f t="shared" ref="R18" si="162">O18-N18</f>
        <v>520.5</v>
      </c>
      <c r="S18" s="396">
        <f t="shared" ref="S18" si="163">ROUND(R18/N18,2)</f>
        <v>0.1</v>
      </c>
      <c r="T18" s="391">
        <f>'Table - Moving Averages'!X74</f>
        <v>58975</v>
      </c>
      <c r="U18" s="391">
        <f>'Table - Moving Averages'!Y74</f>
        <v>76011</v>
      </c>
      <c r="V18" s="401">
        <f t="shared" ref="V18" si="164">U18-U17</f>
        <v>-918.25</v>
      </c>
      <c r="W18" s="392">
        <f t="shared" ref="W18" si="165">V18/U17</f>
        <v>-1.1936292112557968E-2</v>
      </c>
      <c r="X18" s="400">
        <f t="shared" ref="X18" si="166">U18-T18</f>
        <v>17036</v>
      </c>
      <c r="Y18" s="393">
        <f t="shared" ref="Y18" si="167">ROUND(X18/T18,2)</f>
        <v>0.28999999999999998</v>
      </c>
    </row>
    <row r="19" spans="1:25" x14ac:dyDescent="0.2">
      <c r="A19" s="436">
        <v>17</v>
      </c>
      <c r="B19" s="388">
        <f>'Table Initial Claims'!X19</f>
        <v>5058</v>
      </c>
      <c r="C19" s="388">
        <f>'Table Initial Claims'!Y19</f>
        <v>5369</v>
      </c>
      <c r="D19" s="398">
        <f t="shared" ref="D19" si="168">C19-C18</f>
        <v>460</v>
      </c>
      <c r="E19" s="399">
        <f t="shared" ref="E19" si="169">D19/B18</f>
        <v>9.6274591879447466E-2</v>
      </c>
      <c r="F19" s="397">
        <f t="shared" ref="F19" si="170">C19-B19</f>
        <v>311</v>
      </c>
      <c r="G19" s="390">
        <f t="shared" ref="G19" si="171">ROUND(F19/B19,2)</f>
        <v>0.06</v>
      </c>
      <c r="H19" s="391">
        <f>'Table Continued Claims'!X19</f>
        <v>56828</v>
      </c>
      <c r="I19" s="391">
        <f>'Table Continued Claims'!Y19</f>
        <v>73715</v>
      </c>
      <c r="J19" s="401">
        <f t="shared" ref="J19" si="172">I19-I18</f>
        <v>-505</v>
      </c>
      <c r="K19" s="402">
        <f t="shared" ref="K19" si="173">J19/H18</f>
        <v>-8.774215967335592E-3</v>
      </c>
      <c r="L19" s="391">
        <f t="shared" ref="L19" si="174">I19-H19</f>
        <v>16887</v>
      </c>
      <c r="M19" s="393">
        <f t="shared" ref="M19" si="175">ROUND(L19/H19,2)</f>
        <v>0.3</v>
      </c>
      <c r="N19" s="394">
        <f>'Table - Moving Averages'!X19</f>
        <v>5042.5</v>
      </c>
      <c r="O19" s="394">
        <f>'Table - Moving Averages'!Y19</f>
        <v>5495.25</v>
      </c>
      <c r="P19" s="403">
        <f t="shared" ref="P19" si="176">O19-O18</f>
        <v>-231.75</v>
      </c>
      <c r="Q19" s="404">
        <f t="shared" ref="Q19" si="177">P19/O18</f>
        <v>-4.0466212676794136E-2</v>
      </c>
      <c r="R19" s="394">
        <f t="shared" ref="R19" si="178">O19-N19</f>
        <v>452.75</v>
      </c>
      <c r="S19" s="396">
        <f t="shared" ref="S19" si="179">ROUND(R19/N19,2)</f>
        <v>0.09</v>
      </c>
      <c r="T19" s="391">
        <f>'Table - Moving Averages'!X75</f>
        <v>58155.25</v>
      </c>
      <c r="U19" s="391">
        <f>'Table - Moving Averages'!Y75</f>
        <v>75228.75</v>
      </c>
      <c r="V19" s="401">
        <f t="shared" ref="V19" si="180">U19-U18</f>
        <v>-782.25</v>
      </c>
      <c r="W19" s="392">
        <f t="shared" ref="W19" si="181">V19/U18</f>
        <v>-1.029127363144808E-2</v>
      </c>
      <c r="X19" s="400">
        <f t="shared" ref="X19" si="182">U19-T19</f>
        <v>17073.5</v>
      </c>
      <c r="Y19" s="393">
        <f t="shared" ref="Y19" si="183">ROUND(X19/T19,2)</f>
        <v>0.28999999999999998</v>
      </c>
    </row>
    <row r="20" spans="1:25" x14ac:dyDescent="0.2">
      <c r="A20" s="436">
        <v>18</v>
      </c>
      <c r="B20" s="388">
        <f>'Table Initial Claims'!X20</f>
        <v>5164</v>
      </c>
      <c r="C20" s="388">
        <f>'Table Initial Claims'!Y20</f>
        <v>5377</v>
      </c>
      <c r="D20" s="398">
        <f t="shared" ref="D20" si="184">C20-C19</f>
        <v>8</v>
      </c>
      <c r="E20" s="399">
        <f t="shared" ref="E20" si="185">D20/B19</f>
        <v>1.5816528272044287E-3</v>
      </c>
      <c r="F20" s="397">
        <f t="shared" ref="F20" si="186">C20-B20</f>
        <v>213</v>
      </c>
      <c r="G20" s="390">
        <f t="shared" ref="G20" si="187">ROUND(F20/B20,2)</f>
        <v>0.04</v>
      </c>
      <c r="H20" s="391">
        <f>'Table Continued Claims'!X20</f>
        <v>56488</v>
      </c>
      <c r="I20" s="391">
        <f>'Table Continued Claims'!Y20</f>
        <v>71708</v>
      </c>
      <c r="J20" s="401">
        <f t="shared" ref="J20" si="188">I20-I19</f>
        <v>-2007</v>
      </c>
      <c r="K20" s="402">
        <f t="shared" ref="K20" si="189">J20/H19</f>
        <v>-3.5317097205602874E-2</v>
      </c>
      <c r="L20" s="391">
        <f t="shared" ref="L20" si="190">I20-H20</f>
        <v>15220</v>
      </c>
      <c r="M20" s="393">
        <f t="shared" ref="M20" si="191">ROUND(L20/H20,2)</f>
        <v>0.27</v>
      </c>
      <c r="N20" s="394">
        <f>'Table - Moving Averages'!X20</f>
        <v>4981.25</v>
      </c>
      <c r="O20" s="394">
        <f>'Table - Moving Averages'!Y20</f>
        <v>5307.5</v>
      </c>
      <c r="P20" s="403">
        <f t="shared" ref="P20" si="192">O20-O19</f>
        <v>-187.75</v>
      </c>
      <c r="Q20" s="404">
        <f t="shared" ref="Q20" si="193">P20/O19</f>
        <v>-3.4165870524543923E-2</v>
      </c>
      <c r="R20" s="394">
        <f t="shared" ref="R20" si="194">O20-N20</f>
        <v>326.25</v>
      </c>
      <c r="S20" s="396">
        <f t="shared" ref="S20" si="195">ROUND(R20/N20,2)</f>
        <v>7.0000000000000007E-2</v>
      </c>
      <c r="T20" s="391">
        <f>'Table - Moving Averages'!X76</f>
        <v>57332.75</v>
      </c>
      <c r="U20" s="391">
        <f>'Table - Moving Averages'!Y76</f>
        <v>73917</v>
      </c>
      <c r="V20" s="401">
        <f t="shared" ref="V20" si="196">U20-U19</f>
        <v>-1311.75</v>
      </c>
      <c r="W20" s="392">
        <f t="shared" ref="W20" si="197">V20/U19</f>
        <v>-1.7436817705996709E-2</v>
      </c>
      <c r="X20" s="400">
        <f t="shared" ref="X20" si="198">U20-T20</f>
        <v>16584.25</v>
      </c>
      <c r="Y20" s="393">
        <f t="shared" ref="Y20" si="199">ROUND(X20/T20,2)</f>
        <v>0.28999999999999998</v>
      </c>
    </row>
    <row r="21" spans="1:25" x14ac:dyDescent="0.2">
      <c r="A21" s="436">
        <v>19</v>
      </c>
      <c r="B21" s="388">
        <f>'Table Initial Claims'!X21</f>
        <v>4948</v>
      </c>
      <c r="C21" s="388">
        <f>'Table Initial Claims'!Y21</f>
        <v>5465</v>
      </c>
      <c r="D21" s="398">
        <f t="shared" ref="D21" si="200">C21-C20</f>
        <v>88</v>
      </c>
      <c r="E21" s="399">
        <f t="shared" ref="E21" si="201">D21/B20</f>
        <v>1.7041053446940357E-2</v>
      </c>
      <c r="F21" s="397">
        <f t="shared" ref="F21" si="202">C21-B21</f>
        <v>517</v>
      </c>
      <c r="G21" s="390">
        <f t="shared" ref="G21" si="203">ROUND(F21/B21,2)</f>
        <v>0.1</v>
      </c>
      <c r="H21" s="391">
        <f>'Table Continued Claims'!X21</f>
        <v>55419</v>
      </c>
      <c r="I21" s="391">
        <f>'Table Continued Claims'!Y21</f>
        <v>72600</v>
      </c>
      <c r="J21" s="401">
        <f t="shared" ref="J21" si="204">I21-I20</f>
        <v>892</v>
      </c>
      <c r="K21" s="402">
        <f t="shared" ref="K21" si="205">J21/H20</f>
        <v>1.5790964452627107E-2</v>
      </c>
      <c r="L21" s="391">
        <f t="shared" ref="L21" si="206">I21-H21</f>
        <v>17181</v>
      </c>
      <c r="M21" s="393">
        <f t="shared" ref="M21" si="207">ROUND(L21/H21,2)</f>
        <v>0.31</v>
      </c>
      <c r="N21" s="394">
        <f>'Table - Moving Averages'!X21</f>
        <v>4987</v>
      </c>
      <c r="O21" s="394">
        <f>'Table - Moving Averages'!Y21</f>
        <v>5280</v>
      </c>
      <c r="P21" s="403">
        <f t="shared" ref="P21" si="208">O21-O20</f>
        <v>-27.5</v>
      </c>
      <c r="Q21" s="404">
        <f t="shared" ref="Q21" si="209">P21/O20</f>
        <v>-5.1813471502590676E-3</v>
      </c>
      <c r="R21" s="394">
        <f t="shared" ref="R21" si="210">O21-N21</f>
        <v>293</v>
      </c>
      <c r="S21" s="396">
        <f t="shared" ref="S21" si="211">ROUND(R21/N21,2)</f>
        <v>0.06</v>
      </c>
      <c r="T21" s="391">
        <f>'Table - Moving Averages'!X77</f>
        <v>56572.5</v>
      </c>
      <c r="U21" s="391">
        <f>'Table - Moving Averages'!Y77</f>
        <v>73060.75</v>
      </c>
      <c r="V21" s="401">
        <f t="shared" ref="V21" si="212">U21-U20</f>
        <v>-856.25</v>
      </c>
      <c r="W21" s="392">
        <f t="shared" ref="W21" si="213">V21/U20</f>
        <v>-1.1583938742102628E-2</v>
      </c>
      <c r="X21" s="400">
        <f t="shared" ref="X21" si="214">U21-T21</f>
        <v>16488.25</v>
      </c>
      <c r="Y21" s="393">
        <f t="shared" ref="Y21" si="215">ROUND(X21/T21,2)</f>
        <v>0.28999999999999998</v>
      </c>
    </row>
    <row r="22" spans="1:25" x14ac:dyDescent="0.2">
      <c r="A22" s="436">
        <v>20</v>
      </c>
      <c r="B22" s="388">
        <f>'Table Initial Claims'!X22</f>
        <v>4963</v>
      </c>
      <c r="C22" s="388">
        <f>'Table Initial Claims'!Y22</f>
        <v>5170</v>
      </c>
      <c r="D22" s="398">
        <f t="shared" ref="D22" si="216">C22-C21</f>
        <v>-295</v>
      </c>
      <c r="E22" s="399">
        <f t="shared" ref="E22" si="217">D22/B21</f>
        <v>-5.9620048504446244E-2</v>
      </c>
      <c r="F22" s="397">
        <f t="shared" ref="F22" si="218">C22-B22</f>
        <v>207</v>
      </c>
      <c r="G22" s="390">
        <f t="shared" ref="G22" si="219">ROUND(F22/B22,2)</f>
        <v>0.04</v>
      </c>
      <c r="H22" s="391">
        <f>'Table Continued Claims'!X22</f>
        <v>60295</v>
      </c>
      <c r="I22" s="391">
        <f>'Table Continued Claims'!Y22</f>
        <v>72172</v>
      </c>
      <c r="J22" s="401">
        <f t="shared" ref="J22" si="220">I22-I21</f>
        <v>-428</v>
      </c>
      <c r="K22" s="402">
        <f t="shared" ref="K22" si="221">J22/H21</f>
        <v>-7.7229830924412206E-3</v>
      </c>
      <c r="L22" s="391">
        <f t="shared" ref="L22" si="222">I22-H22</f>
        <v>11877</v>
      </c>
      <c r="M22" s="393">
        <f t="shared" ref="M22" si="223">ROUND(L22/H22,2)</f>
        <v>0.2</v>
      </c>
      <c r="N22" s="394">
        <f>'Table - Moving Averages'!X22</f>
        <v>5033.25</v>
      </c>
      <c r="O22" s="394">
        <f>'Table - Moving Averages'!Y22</f>
        <v>5345.25</v>
      </c>
      <c r="P22" s="403">
        <f t="shared" ref="P22" si="224">O22-O21</f>
        <v>65.25</v>
      </c>
      <c r="Q22" s="404">
        <f t="shared" ref="Q22" si="225">P22/O21</f>
        <v>1.2357954545454545E-2</v>
      </c>
      <c r="R22" s="394">
        <f t="shared" ref="R22" si="226">O22-N22</f>
        <v>312</v>
      </c>
      <c r="S22" s="396">
        <f t="shared" ref="S22" si="227">ROUND(R22/N22,2)</f>
        <v>0.06</v>
      </c>
      <c r="T22" s="391">
        <f>'Table - Moving Averages'!X78</f>
        <v>57257.5</v>
      </c>
      <c r="U22" s="391">
        <f>'Table - Moving Averages'!Y78</f>
        <v>72548.75</v>
      </c>
      <c r="V22" s="401">
        <f t="shared" ref="V22" si="228">U22-U21</f>
        <v>-512</v>
      </c>
      <c r="W22" s="392">
        <f t="shared" ref="W22" si="229">V22/U21</f>
        <v>-7.0078667410340021E-3</v>
      </c>
      <c r="X22" s="400">
        <f t="shared" ref="X22" si="230">U22-T22</f>
        <v>15291.25</v>
      </c>
      <c r="Y22" s="393">
        <f t="shared" ref="Y22" si="231">ROUND(X22/T22,2)</f>
        <v>0.27</v>
      </c>
    </row>
    <row r="23" spans="1:25" x14ac:dyDescent="0.2">
      <c r="A23" s="436">
        <v>21</v>
      </c>
      <c r="B23" s="388">
        <f>'Table Initial Claims'!X23</f>
        <v>4509</v>
      </c>
      <c r="C23" s="388">
        <f>'Table Initial Claims'!Y23</f>
        <v>5003</v>
      </c>
      <c r="D23" s="398">
        <f t="shared" ref="D23" si="232">C23-C22</f>
        <v>-167</v>
      </c>
      <c r="E23" s="399">
        <f t="shared" ref="E23" si="233">D23/B22</f>
        <v>-3.3649002619383438E-2</v>
      </c>
      <c r="F23" s="397">
        <f t="shared" ref="F23" si="234">C23-B23</f>
        <v>494</v>
      </c>
      <c r="G23" s="390">
        <f t="shared" ref="G23" si="235">ROUND(F23/B23,2)</f>
        <v>0.11</v>
      </c>
      <c r="H23" s="391">
        <f>'Table Continued Claims'!X23</f>
        <v>60106</v>
      </c>
      <c r="I23" s="391">
        <f>'Table Continued Claims'!Y23</f>
        <v>71646</v>
      </c>
      <c r="J23" s="401">
        <f t="shared" ref="J23" si="236">I23-I22</f>
        <v>-526</v>
      </c>
      <c r="K23" s="402">
        <f t="shared" ref="K23" si="237">J23/H22</f>
        <v>-8.723774774027698E-3</v>
      </c>
      <c r="L23" s="391">
        <f t="shared" ref="L23" si="238">I23-H23</f>
        <v>11540</v>
      </c>
      <c r="M23" s="393">
        <f t="shared" ref="M23" si="239">ROUND(L23/H23,2)</f>
        <v>0.19</v>
      </c>
      <c r="N23" s="394">
        <f>'Table - Moving Averages'!X23</f>
        <v>4896</v>
      </c>
      <c r="O23" s="394">
        <f>'Table - Moving Averages'!Y23</f>
        <v>5253.75</v>
      </c>
      <c r="P23" s="403">
        <f t="shared" ref="P23" si="240">O23-O22</f>
        <v>-91.5</v>
      </c>
      <c r="Q23" s="404">
        <f t="shared" ref="Q23" si="241">P23/O22</f>
        <v>-1.711800196436088E-2</v>
      </c>
      <c r="R23" s="394">
        <f t="shared" ref="R23" si="242">O23-N23</f>
        <v>357.75</v>
      </c>
      <c r="S23" s="396">
        <f t="shared" ref="S23" si="243">ROUND(R23/N23,2)</f>
        <v>7.0000000000000007E-2</v>
      </c>
      <c r="T23" s="391">
        <f>'Table - Moving Averages'!X79</f>
        <v>58077</v>
      </c>
      <c r="U23" s="391">
        <f>'Table - Moving Averages'!Y79</f>
        <v>72031.5</v>
      </c>
      <c r="V23" s="401">
        <f t="shared" ref="V23" si="244">U23-U22</f>
        <v>-517.25</v>
      </c>
      <c r="W23" s="392">
        <f t="shared" ref="W23" si="245">V23/U22</f>
        <v>-7.1296886576267685E-3</v>
      </c>
      <c r="X23" s="400">
        <f t="shared" ref="X23" si="246">U23-T23</f>
        <v>13954.5</v>
      </c>
      <c r="Y23" s="393">
        <f t="shared" ref="Y23" si="247">ROUND(X23/T23,2)</f>
        <v>0.24</v>
      </c>
    </row>
    <row r="24" spans="1:25" x14ac:dyDescent="0.2">
      <c r="A24" s="436">
        <v>22</v>
      </c>
      <c r="B24" s="388">
        <f>'Table Initial Claims'!X24</f>
        <v>4992</v>
      </c>
      <c r="C24" s="388">
        <f>'Table Initial Claims'!Y24</f>
        <v>5543</v>
      </c>
      <c r="D24" s="398">
        <f t="shared" ref="D24" si="248">C24-C23</f>
        <v>540</v>
      </c>
      <c r="E24" s="399">
        <f t="shared" ref="E24" si="249">D24/B23</f>
        <v>0.11976047904191617</v>
      </c>
      <c r="F24" s="397">
        <f t="shared" ref="F24" si="250">C24-B24</f>
        <v>551</v>
      </c>
      <c r="G24" s="390">
        <f t="shared" ref="G24" si="251">ROUND(F24/B24,2)</f>
        <v>0.11</v>
      </c>
      <c r="H24" s="391">
        <f>'Table Continued Claims'!X24</f>
        <v>60500</v>
      </c>
      <c r="I24" s="391">
        <f>'Table Continued Claims'!Y24</f>
        <v>71704</v>
      </c>
      <c r="J24" s="401">
        <f t="shared" ref="J24" si="252">I24-I23</f>
        <v>58</v>
      </c>
      <c r="K24" s="402">
        <f t="shared" ref="K24" si="253">J24/H23</f>
        <v>9.6496190064219881E-4</v>
      </c>
      <c r="L24" s="391">
        <f t="shared" ref="L24" si="254">I24-H24</f>
        <v>11204</v>
      </c>
      <c r="M24" s="393">
        <f t="shared" ref="M24" si="255">ROUND(L24/H24,2)</f>
        <v>0.19</v>
      </c>
      <c r="N24" s="394">
        <f>'Table - Moving Averages'!X24</f>
        <v>4853</v>
      </c>
      <c r="O24" s="394">
        <f>'Table - Moving Averages'!Y24</f>
        <v>5295.25</v>
      </c>
      <c r="P24" s="403">
        <f t="shared" ref="P24" si="256">O24-O23</f>
        <v>41.5</v>
      </c>
      <c r="Q24" s="404">
        <f t="shared" ref="Q24" si="257">P24/O23</f>
        <v>7.8991196764216041E-3</v>
      </c>
      <c r="R24" s="394">
        <f t="shared" ref="R24" si="258">O24-N24</f>
        <v>442.25</v>
      </c>
      <c r="S24" s="396">
        <f t="shared" ref="S24" si="259">ROUND(R24/N24,2)</f>
        <v>0.09</v>
      </c>
      <c r="T24" s="391">
        <f>'Table - Moving Averages'!X80</f>
        <v>59080</v>
      </c>
      <c r="U24" s="391">
        <f>'Table - Moving Averages'!Y80</f>
        <v>72030.5</v>
      </c>
      <c r="V24" s="401">
        <f t="shared" ref="V24" si="260">U24-U23</f>
        <v>-1</v>
      </c>
      <c r="W24" s="392">
        <f t="shared" ref="W24" si="261">V24/U23</f>
        <v>-1.3882815157257589E-5</v>
      </c>
      <c r="X24" s="400">
        <f t="shared" ref="X24" si="262">U24-T24</f>
        <v>12950.5</v>
      </c>
      <c r="Y24" s="393">
        <f t="shared" ref="Y24" si="263">ROUND(X24/T24,2)</f>
        <v>0.22</v>
      </c>
    </row>
    <row r="25" spans="1:25" x14ac:dyDescent="0.2">
      <c r="A25" s="436">
        <v>23</v>
      </c>
      <c r="B25" s="388">
        <f>'Table Initial Claims'!X25</f>
        <v>4663</v>
      </c>
      <c r="C25" s="388">
        <f>'Table Initial Claims'!Y25</f>
        <v>4925</v>
      </c>
      <c r="D25" s="398">
        <f t="shared" ref="D25" si="264">C25-C24</f>
        <v>-618</v>
      </c>
      <c r="E25" s="399">
        <f t="shared" ref="E25" si="265">D25/B24</f>
        <v>-0.12379807692307693</v>
      </c>
      <c r="F25" s="397">
        <f t="shared" ref="F25" si="266">C25-B25</f>
        <v>262</v>
      </c>
      <c r="G25" s="390">
        <f t="shared" ref="G25" si="267">ROUND(F25/B25,2)</f>
        <v>0.06</v>
      </c>
      <c r="H25" s="391">
        <f>'Table Continued Claims'!X25</f>
        <v>58519</v>
      </c>
      <c r="I25" s="391">
        <f>'Table Continued Claims'!Y25</f>
        <v>70464</v>
      </c>
      <c r="J25" s="401">
        <f t="shared" ref="J25" si="268">I25-I24</f>
        <v>-1240</v>
      </c>
      <c r="K25" s="402">
        <f t="shared" ref="K25" si="269">J25/H24</f>
        <v>-2.0495867768595043E-2</v>
      </c>
      <c r="L25" s="391">
        <f t="shared" ref="L25" si="270">I25-H25</f>
        <v>11945</v>
      </c>
      <c r="M25" s="393">
        <f t="shared" ref="M25" si="271">ROUND(L25/H25,2)</f>
        <v>0.2</v>
      </c>
      <c r="N25" s="394">
        <f>'Table - Moving Averages'!X25</f>
        <v>4781.75</v>
      </c>
      <c r="O25" s="394">
        <f>'Table - Moving Averages'!Y25</f>
        <v>5160.25</v>
      </c>
      <c r="P25" s="403">
        <f t="shared" ref="P25" si="272">O25-O24</f>
        <v>-135</v>
      </c>
      <c r="Q25" s="404">
        <f t="shared" ref="Q25" si="273">P25/O24</f>
        <v>-2.5494546999669514E-2</v>
      </c>
      <c r="R25" s="394">
        <f t="shared" ref="R25" si="274">O25-N25</f>
        <v>378.5</v>
      </c>
      <c r="S25" s="396">
        <f t="shared" ref="S25" si="275">ROUND(R25/N25,2)</f>
        <v>0.08</v>
      </c>
      <c r="T25" s="391">
        <f>'Table - Moving Averages'!X81</f>
        <v>59855</v>
      </c>
      <c r="U25" s="391">
        <f>'Table - Moving Averages'!Y81</f>
        <v>71496.5</v>
      </c>
      <c r="V25" s="401">
        <f t="shared" ref="V25" si="276">U25-U24</f>
        <v>-534</v>
      </c>
      <c r="W25" s="392">
        <f t="shared" ref="W25" si="277">V25/U24</f>
        <v>-7.4135262145896526E-3</v>
      </c>
      <c r="X25" s="400">
        <f t="shared" ref="X25" si="278">U25-T25</f>
        <v>11641.5</v>
      </c>
      <c r="Y25" s="393">
        <f t="shared" ref="Y25" si="279">ROUND(X25/T25,2)</f>
        <v>0.19</v>
      </c>
    </row>
    <row r="26" spans="1:25" x14ac:dyDescent="0.2">
      <c r="A26" s="436">
        <v>24</v>
      </c>
      <c r="B26" s="388">
        <f>'Table Initial Claims'!X26</f>
        <v>5107</v>
      </c>
      <c r="C26" s="388"/>
      <c r="D26" s="398"/>
      <c r="E26" s="399"/>
      <c r="F26" s="397"/>
      <c r="G26" s="405"/>
      <c r="H26" s="391">
        <f>'Table Continued Claims'!X26</f>
        <v>57496</v>
      </c>
      <c r="I26" s="391"/>
      <c r="J26" s="401"/>
      <c r="K26" s="402"/>
      <c r="L26" s="400"/>
      <c r="M26" s="406"/>
      <c r="N26" s="394">
        <f>'Table - Moving Averages'!X26</f>
        <v>4817.75</v>
      </c>
      <c r="O26" s="394"/>
      <c r="P26" s="403"/>
      <c r="Q26" s="404"/>
      <c r="R26" s="403"/>
      <c r="S26" s="407"/>
      <c r="T26" s="391">
        <f>'Table - Moving Averages'!X82</f>
        <v>59155.25</v>
      </c>
      <c r="U26" s="391"/>
      <c r="V26" s="401"/>
      <c r="W26" s="402"/>
      <c r="X26" s="400"/>
      <c r="Y26" s="406"/>
    </row>
    <row r="27" spans="1:25" x14ac:dyDescent="0.2">
      <c r="A27" s="436">
        <v>25</v>
      </c>
      <c r="B27" s="388">
        <f>'Table Initial Claims'!X27</f>
        <v>5331</v>
      </c>
      <c r="C27" s="388"/>
      <c r="D27" s="398"/>
      <c r="E27" s="399"/>
      <c r="F27" s="397"/>
      <c r="G27" s="405"/>
      <c r="H27" s="391">
        <f>'Table Continued Claims'!X27</f>
        <v>58936</v>
      </c>
      <c r="I27" s="391"/>
      <c r="J27" s="401"/>
      <c r="K27" s="402"/>
      <c r="L27" s="400"/>
      <c r="M27" s="406"/>
      <c r="N27" s="394">
        <f>'Table - Moving Averages'!X27</f>
        <v>5023.25</v>
      </c>
      <c r="O27" s="394"/>
      <c r="P27" s="403"/>
      <c r="Q27" s="404"/>
      <c r="R27" s="403"/>
      <c r="S27" s="407"/>
      <c r="T27" s="391">
        <f>'Table - Moving Averages'!X83</f>
        <v>58862.75</v>
      </c>
      <c r="U27" s="391"/>
      <c r="V27" s="401"/>
      <c r="W27" s="402"/>
      <c r="X27" s="400"/>
      <c r="Y27" s="406"/>
    </row>
    <row r="28" spans="1:25" x14ac:dyDescent="0.2">
      <c r="A28" s="436">
        <v>26</v>
      </c>
      <c r="B28" s="388">
        <f>'Table Initial Claims'!X28</f>
        <v>5652</v>
      </c>
      <c r="C28" s="388"/>
      <c r="D28" s="398"/>
      <c r="E28" s="399"/>
      <c r="F28" s="397"/>
      <c r="G28" s="405"/>
      <c r="H28" s="391">
        <f>'Table Continued Claims'!X28</f>
        <v>58021</v>
      </c>
      <c r="I28" s="391"/>
      <c r="J28" s="401"/>
      <c r="K28" s="402"/>
      <c r="L28" s="400"/>
      <c r="M28" s="406"/>
      <c r="N28" s="394">
        <f>'Table - Moving Averages'!X28</f>
        <v>5188.25</v>
      </c>
      <c r="O28" s="394"/>
      <c r="P28" s="403"/>
      <c r="Q28" s="404"/>
      <c r="R28" s="403"/>
      <c r="S28" s="407"/>
      <c r="T28" s="391">
        <f>'Table - Moving Averages'!X84</f>
        <v>58243</v>
      </c>
      <c r="U28" s="391"/>
      <c r="V28" s="401"/>
      <c r="W28" s="402"/>
      <c r="X28" s="400"/>
      <c r="Y28" s="406"/>
    </row>
    <row r="29" spans="1:25" x14ac:dyDescent="0.2">
      <c r="A29" s="436">
        <v>27</v>
      </c>
      <c r="B29" s="388">
        <f>'Table Initial Claims'!X29</f>
        <v>5672</v>
      </c>
      <c r="C29" s="388"/>
      <c r="D29" s="398"/>
      <c r="E29" s="399"/>
      <c r="F29" s="397"/>
      <c r="G29" s="405"/>
      <c r="H29" s="391">
        <f>'Table Continued Claims'!X29</f>
        <v>61946</v>
      </c>
      <c r="I29" s="391"/>
      <c r="J29" s="401"/>
      <c r="K29" s="402"/>
      <c r="L29" s="400"/>
      <c r="M29" s="406"/>
      <c r="N29" s="394">
        <f>'Table - Moving Averages'!X29</f>
        <v>5440.5</v>
      </c>
      <c r="O29" s="394"/>
      <c r="P29" s="403"/>
      <c r="Q29" s="404"/>
      <c r="R29" s="403"/>
      <c r="S29" s="407"/>
      <c r="T29" s="391">
        <f>'Table - Moving Averages'!X85</f>
        <v>59099.75</v>
      </c>
      <c r="U29" s="391"/>
      <c r="V29" s="401"/>
      <c r="W29" s="402"/>
      <c r="X29" s="400"/>
      <c r="Y29" s="406"/>
    </row>
    <row r="30" spans="1:25" x14ac:dyDescent="0.2">
      <c r="A30" s="436">
        <v>28</v>
      </c>
      <c r="B30" s="388">
        <f>'Table Initial Claims'!X30</f>
        <v>3748</v>
      </c>
      <c r="C30" s="388"/>
      <c r="D30" s="398"/>
      <c r="E30" s="399"/>
      <c r="F30" s="397"/>
      <c r="G30" s="405"/>
      <c r="H30" s="391">
        <f>'Table Continued Claims'!X30</f>
        <v>59643</v>
      </c>
      <c r="I30" s="391"/>
      <c r="J30" s="401"/>
      <c r="K30" s="402"/>
      <c r="L30" s="400"/>
      <c r="M30" s="406"/>
      <c r="N30" s="394">
        <f>'Table - Moving Averages'!X30</f>
        <v>5100.75</v>
      </c>
      <c r="O30" s="394"/>
      <c r="P30" s="403"/>
      <c r="Q30" s="404"/>
      <c r="R30" s="403"/>
      <c r="S30" s="407"/>
      <c r="T30" s="391">
        <f>'Table - Moving Averages'!X86</f>
        <v>59636.5</v>
      </c>
      <c r="U30" s="391"/>
      <c r="V30" s="401"/>
      <c r="W30" s="402"/>
      <c r="X30" s="400"/>
      <c r="Y30" s="406"/>
    </row>
    <row r="31" spans="1:25" x14ac:dyDescent="0.2">
      <c r="A31" s="436">
        <v>29</v>
      </c>
      <c r="B31" s="388">
        <f>'Table Initial Claims'!X31</f>
        <v>4143</v>
      </c>
      <c r="C31" s="388"/>
      <c r="D31" s="398"/>
      <c r="E31" s="399"/>
      <c r="F31" s="397"/>
      <c r="G31" s="405"/>
      <c r="H31" s="391">
        <f>'Table Continued Claims'!X31</f>
        <v>59222</v>
      </c>
      <c r="I31" s="391"/>
      <c r="J31" s="401"/>
      <c r="K31" s="402"/>
      <c r="L31" s="400"/>
      <c r="M31" s="406"/>
      <c r="N31" s="394">
        <f>'Table - Moving Averages'!X31</f>
        <v>4803.75</v>
      </c>
      <c r="O31" s="394"/>
      <c r="P31" s="403"/>
      <c r="Q31" s="404"/>
      <c r="R31" s="403"/>
      <c r="S31" s="407"/>
      <c r="T31" s="391">
        <f>'Table - Moving Averages'!X87</f>
        <v>59708</v>
      </c>
      <c r="U31" s="391"/>
      <c r="V31" s="401"/>
      <c r="W31" s="402"/>
      <c r="X31" s="400"/>
      <c r="Y31" s="406"/>
    </row>
    <row r="32" spans="1:25" x14ac:dyDescent="0.2">
      <c r="A32" s="436">
        <v>30</v>
      </c>
      <c r="B32" s="388">
        <f>'Table Initial Claims'!X32</f>
        <v>4692</v>
      </c>
      <c r="C32" s="388"/>
      <c r="D32" s="398"/>
      <c r="E32" s="399"/>
      <c r="F32" s="397"/>
      <c r="G32" s="405"/>
      <c r="H32" s="391">
        <f>'Table Continued Claims'!X32</f>
        <v>59184</v>
      </c>
      <c r="I32" s="391"/>
      <c r="J32" s="401"/>
      <c r="K32" s="402"/>
      <c r="L32" s="400"/>
      <c r="M32" s="406"/>
      <c r="N32" s="394">
        <f>'Table - Moving Averages'!X32</f>
        <v>4563.75</v>
      </c>
      <c r="O32" s="394"/>
      <c r="P32" s="403"/>
      <c r="Q32" s="404"/>
      <c r="R32" s="403"/>
      <c r="S32" s="407"/>
      <c r="T32" s="391">
        <f>'Table - Moving Averages'!X88</f>
        <v>59998.75</v>
      </c>
      <c r="U32" s="391"/>
      <c r="V32" s="401"/>
      <c r="W32" s="402"/>
      <c r="X32" s="400"/>
      <c r="Y32" s="406"/>
    </row>
    <row r="33" spans="1:25" x14ac:dyDescent="0.2">
      <c r="A33" s="436">
        <v>31</v>
      </c>
      <c r="B33" s="408">
        <f>'Table Initial Claims'!X33</f>
        <v>4731</v>
      </c>
      <c r="C33" s="408"/>
      <c r="D33" s="398"/>
      <c r="E33" s="399"/>
      <c r="F33" s="397"/>
      <c r="G33" s="405"/>
      <c r="H33" s="391">
        <f>'Table Continued Claims'!X33</f>
        <v>59805</v>
      </c>
      <c r="I33" s="391"/>
      <c r="J33" s="401"/>
      <c r="K33" s="402"/>
      <c r="L33" s="400"/>
      <c r="M33" s="406"/>
      <c r="N33" s="394">
        <f>'Table - Moving Averages'!X33</f>
        <v>4328.5</v>
      </c>
      <c r="O33" s="394"/>
      <c r="P33" s="403"/>
      <c r="Q33" s="404"/>
      <c r="R33" s="403"/>
      <c r="S33" s="407"/>
      <c r="T33" s="391">
        <f>'Table - Moving Averages'!X89</f>
        <v>59463.5</v>
      </c>
      <c r="U33" s="391"/>
      <c r="V33" s="401"/>
      <c r="W33" s="402"/>
      <c r="X33" s="400"/>
      <c r="Y33" s="406"/>
    </row>
    <row r="34" spans="1:25" x14ac:dyDescent="0.2">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
      <c r="F56" s="411"/>
    </row>
    <row r="57" spans="1:25" x14ac:dyDescent="0.2">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2025-06-16T16:44:11Z</dcterms:modified>
</cp:coreProperties>
</file>