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D64FE2CB-9B1B-4A9E-8840-F26FA3B4F2E6}" xr6:coauthVersionLast="47" xr6:coauthVersionMax="47" xr10:uidLastSave="{00000000-0000-0000-0000-000000000000}"/>
  <bookViews>
    <workbookView xWindow="1335" yWindow="2775" windowWidth="23430" windowHeight="1101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A33" i="23" l="1"/>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X24" i="22" l="1"/>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<sst xmlns="http://schemas.openxmlformats.org/spreadsheetml/2006/main" count="1880" uniqueCount="270">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</sst>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June 1</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June 1,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Normal="100" workbookViewId="0">
      <pane ySplit="3" topLeftCell="A4" activePane="bottomLeft" state="frozen"/>
      <selection activeCell="ZM5" sqref="ZM5"/>
      <selection pane="bottomLeft" activeCell="S7" sqref="S7"/>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U5" activePane="bottomRight" state="frozen"/>
      <selection pane="topRight" activeCell="C1" sqref="C1"/>
      <selection pane="bottomLeft" activeCell="A5" sqref="A5"/>
      <selection pane="bottomRight" activeCell="AKB5" sqref="AKB5"/>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v>144</v>
      </c>
      <c r="AJZ5" s="351">
        <v>125</v>
      </c>
      <c r="AKA5" s="351">
        <v>139</v>
      </c>
      <c r="AKB5" s="351"/>
      <c r="AKC5" s="351"/>
      <c r="AKD5" s="351"/>
      <c r="AKE5" s="351"/>
      <c r="AKF5" s="351"/>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v>3</v>
      </c>
      <c r="AJZ6" s="351">
        <v>2</v>
      </c>
      <c r="AKA6" s="351">
        <v>3</v>
      </c>
      <c r="AKB6" s="351"/>
      <c r="AKC6" s="351"/>
      <c r="AKD6" s="351"/>
      <c r="AKE6" s="351"/>
      <c r="AKF6" s="351"/>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v>7</v>
      </c>
      <c r="AJZ7" s="351">
        <v>10</v>
      </c>
      <c r="AKA7" s="351">
        <v>20</v>
      </c>
      <c r="AKB7" s="351"/>
      <c r="AKC7" s="351"/>
      <c r="AKD7" s="351"/>
      <c r="AKE7" s="351"/>
      <c r="AKF7" s="351"/>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v>1517</v>
      </c>
      <c r="AJZ8" s="351">
        <v>1501</v>
      </c>
      <c r="AKA8" s="351">
        <v>1490</v>
      </c>
      <c r="AKB8" s="351"/>
      <c r="AKC8" s="351"/>
      <c r="AKD8" s="351"/>
      <c r="AKE8" s="351"/>
      <c r="AKF8" s="351"/>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v>234</v>
      </c>
      <c r="AJZ9" s="351">
        <v>127</v>
      </c>
      <c r="AKA9" s="351">
        <v>163</v>
      </c>
      <c r="AKB9" s="351"/>
      <c r="AKC9" s="351"/>
      <c r="AKD9" s="351"/>
      <c r="AKE9" s="351"/>
      <c r="AKF9" s="351"/>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v>51</v>
      </c>
      <c r="AJZ10" s="351">
        <v>54</v>
      </c>
      <c r="AKA10" s="351">
        <v>65</v>
      </c>
      <c r="AKB10" s="351"/>
      <c r="AKC10" s="351"/>
      <c r="AKD10" s="351"/>
      <c r="AKE10" s="351"/>
      <c r="AKF10" s="351"/>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v>164</v>
      </c>
      <c r="AJZ11" s="351">
        <v>158</v>
      </c>
      <c r="AKA11" s="351">
        <v>181</v>
      </c>
      <c r="AKB11" s="351"/>
      <c r="AKC11" s="351"/>
      <c r="AKD11" s="351"/>
      <c r="AKE11" s="351"/>
      <c r="AKF11" s="351"/>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v>449</v>
      </c>
      <c r="AJZ12" s="352">
        <v>339</v>
      </c>
      <c r="AKA12" s="352">
        <v>409</v>
      </c>
      <c r="AKB12" s="352"/>
      <c r="AKC12" s="352"/>
      <c r="AKD12" s="352"/>
      <c r="AKE12" s="352"/>
      <c r="AKF12" s="352"/>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v>198</v>
      </c>
      <c r="AJZ13" s="351">
        <v>200</v>
      </c>
      <c r="AKA13" s="351">
        <v>188</v>
      </c>
      <c r="AKB13" s="351"/>
      <c r="AKC13" s="351"/>
      <c r="AKD13" s="351"/>
      <c r="AKE13" s="351"/>
      <c r="AKF13" s="351"/>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v>139</v>
      </c>
      <c r="AJZ14" s="351">
        <v>132</v>
      </c>
      <c r="AKA14" s="351">
        <v>161</v>
      </c>
      <c r="AKB14" s="351"/>
      <c r="AKC14" s="351"/>
      <c r="AKD14" s="351"/>
      <c r="AKE14" s="351"/>
      <c r="AKF14" s="351"/>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v>176</v>
      </c>
      <c r="AJZ15" s="351">
        <v>190</v>
      </c>
      <c r="AKA15" s="351">
        <v>220</v>
      </c>
      <c r="AKB15" s="351"/>
      <c r="AKC15" s="351"/>
      <c r="AKD15" s="351"/>
      <c r="AKE15" s="351"/>
      <c r="AKF15" s="351"/>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v>315</v>
      </c>
      <c r="AJZ16" s="352">
        <v>322</v>
      </c>
      <c r="AKA16" s="352">
        <v>381</v>
      </c>
      <c r="AKB16" s="352"/>
      <c r="AKC16" s="352"/>
      <c r="AKD16" s="352"/>
      <c r="AKE16" s="352"/>
      <c r="AKF16" s="352"/>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v>152</v>
      </c>
      <c r="AJZ17" s="351">
        <v>132</v>
      </c>
      <c r="AKA17" s="351">
        <v>154</v>
      </c>
      <c r="AKB17" s="351"/>
      <c r="AKC17" s="351"/>
      <c r="AKD17" s="351"/>
      <c r="AKE17" s="351"/>
      <c r="AKF17" s="351"/>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v>60</v>
      </c>
      <c r="AJZ18" s="351">
        <v>46</v>
      </c>
      <c r="AKA18" s="351">
        <v>56</v>
      </c>
      <c r="AKB18" s="351"/>
      <c r="AKC18" s="351"/>
      <c r="AKD18" s="351"/>
      <c r="AKE18" s="351"/>
      <c r="AKF18" s="351"/>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v>212</v>
      </c>
      <c r="AJZ19" s="353">
        <v>178</v>
      </c>
      <c r="AKA19" s="353">
        <v>210</v>
      </c>
      <c r="AKB19" s="353"/>
      <c r="AKC19" s="353"/>
      <c r="AKD19" s="353"/>
      <c r="AKE19" s="353"/>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v>113</v>
      </c>
      <c r="AJZ20" s="351">
        <v>117</v>
      </c>
      <c r="AKA20" s="351">
        <v>116</v>
      </c>
      <c r="AKB20" s="351"/>
      <c r="AKC20" s="351"/>
      <c r="AKD20" s="351"/>
      <c r="AKE20" s="351"/>
      <c r="AKF20" s="351"/>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v>66</v>
      </c>
      <c r="AJZ21" s="351">
        <v>61</v>
      </c>
      <c r="AKA21" s="351">
        <v>90</v>
      </c>
      <c r="AKB21" s="351"/>
      <c r="AKC21" s="351"/>
      <c r="AKD21" s="351"/>
      <c r="AKE21" s="351"/>
      <c r="AKF21" s="351"/>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v>75</v>
      </c>
      <c r="AJZ22" s="351">
        <v>72</v>
      </c>
      <c r="AKA22" s="351">
        <v>96</v>
      </c>
      <c r="AKB22" s="351"/>
      <c r="AKC22" s="351"/>
      <c r="AKD22" s="351"/>
      <c r="AKE22" s="351"/>
      <c r="AKF22" s="351"/>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v>344</v>
      </c>
      <c r="AJZ23" s="351">
        <v>346</v>
      </c>
      <c r="AKA23" s="351">
        <v>399</v>
      </c>
      <c r="AKB23" s="351"/>
      <c r="AKC23" s="351"/>
      <c r="AKD23" s="351"/>
      <c r="AKE23" s="351"/>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v>38</v>
      </c>
      <c r="AJZ24" s="351">
        <v>38</v>
      </c>
      <c r="AKA24" s="351">
        <v>64</v>
      </c>
      <c r="AKB24" s="351"/>
      <c r="AKC24" s="351"/>
      <c r="AKD24" s="351"/>
      <c r="AKE24" s="351"/>
      <c r="AKF24" s="351"/>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v>370</v>
      </c>
      <c r="AJZ25" s="351">
        <v>382</v>
      </c>
      <c r="AKA25" s="351">
        <v>426</v>
      </c>
      <c r="AKB25" s="351"/>
      <c r="AKC25" s="351"/>
      <c r="AKD25" s="351"/>
      <c r="AKE25" s="351"/>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v>65</v>
      </c>
      <c r="AJZ26" s="351">
        <v>98</v>
      </c>
      <c r="AKA26" s="351">
        <v>111</v>
      </c>
      <c r="AKB26" s="351"/>
      <c r="AKC26" s="351"/>
      <c r="AKD26" s="351"/>
      <c r="AKE26" s="351"/>
      <c r="AKF26" s="351"/>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v>398</v>
      </c>
      <c r="AJZ27" s="351">
        <v>466</v>
      </c>
      <c r="AKA27" s="351">
        <v>493</v>
      </c>
      <c r="AKB27" s="351"/>
      <c r="AKC27" s="351"/>
      <c r="AKD27" s="351"/>
      <c r="AKE27" s="351"/>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v>79</v>
      </c>
      <c r="AJZ28" s="351">
        <v>59</v>
      </c>
      <c r="AKA28" s="351">
        <v>89</v>
      </c>
      <c r="AKB28" s="351"/>
      <c r="AKC28" s="351"/>
      <c r="AKD28" s="351"/>
      <c r="AKE28" s="351"/>
      <c r="AKF28" s="351"/>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v>261</v>
      </c>
      <c r="AJZ29" s="351">
        <v>232</v>
      </c>
      <c r="AKA29" s="351">
        <v>258</v>
      </c>
      <c r="AKB29" s="351"/>
      <c r="AKC29" s="351"/>
      <c r="AKD29" s="351"/>
      <c r="AKE29" s="351"/>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v>160</v>
      </c>
      <c r="AJZ30" s="351">
        <v>135</v>
      </c>
      <c r="AKA30" s="351">
        <v>142</v>
      </c>
      <c r="AKB30" s="351"/>
      <c r="AKC30" s="351"/>
      <c r="AKD30" s="351"/>
      <c r="AKE30" s="351"/>
      <c r="AKF30" s="351"/>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v>51</v>
      </c>
      <c r="AJZ31" s="351">
        <v>51</v>
      </c>
      <c r="AKA31" s="351">
        <v>90</v>
      </c>
      <c r="AKB31" s="351"/>
      <c r="AKC31" s="351"/>
      <c r="AKD31" s="351"/>
      <c r="AKE31" s="351"/>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v>305</v>
      </c>
      <c r="AJZ32" s="351">
        <v>269</v>
      </c>
      <c r="AKA32" s="351">
        <v>329</v>
      </c>
      <c r="AKB32" s="351"/>
      <c r="AKC32" s="351"/>
      <c r="AKD32" s="351"/>
      <c r="AKE32" s="351"/>
      <c r="AKF32" s="351"/>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SUM(AJV5:AJV11,AJV13:AJV15,AJV17:AJV18,AJV20:AJV32)</f>
        <v>5369</v>
      </c>
      <c r="AJW33" s="354">
        <f>SUM(AJW5:AJW11,AJW13:AJW15,AJW17:AJW18,AJW20:AJW32)</f>
        <v>5377</v>
      </c>
      <c r="AJX33" s="354">
        <f>SUM(AJX5:AJX11,AJX13:AJX15,AJX17:AJX18,AJX20:AJX32)</f>
        <v>5465</v>
      </c>
      <c r="AJY33" s="354">
        <f>SUM(AJY5:AJY11,AJY13:AJY15,AJY17:AJY18,AJY20:AJY32)</f>
        <v>5170</v>
      </c>
      <c r="AJZ33" s="354">
        <f>SUM(AJZ5:AJZ11,AJZ13:AJZ15,AJZ17:AJZ18,AJZ20:AJZ32)</f>
        <v>5003</v>
      </c>
      <c r="AKA33" s="354">
        <f>SUM(AKA5:AKA11,AKA13:AKA15,AKA17:AKA18,AKA20:AKA32)</f>
        <v>5543</v>
      </c>
      <c r="AKB33" s="354"/>
      <c r="AKC33" s="354"/>
      <c r="AKD33" s="354"/>
      <c r="AKE33" s="354"/>
      <c r="AKF33" s="354"/>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8" activePane="bottomRight" state="frozen"/>
      <selection activeCell="ZM5" sqref="ZM5"/>
      <selection pane="topRight" activeCell="ZM5" sqref="ZM5"/>
      <selection pane="bottomLeft" activeCell="ZM5" sqref="ZM5"/>
      <selection pane="bottomRight" activeCell="Z24" sqref="Z24"/>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v>5170</v>
      </c>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v>5003</v>
      </c>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v>5543</v>
      </c>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S9" sqref="S9"/>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Y25" sqref="Y25"/>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v>72172</v>
      </c>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v>71646</v>
      </c>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v>71704</v>
      </c>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T14" sqref="T14"/>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21" activePane="bottomRight" state="frozen"/>
      <selection activeCell="ZM5" sqref="ZM5"/>
      <selection pane="topRight" activeCell="ZM5" sqref="ZM5"/>
      <selection pane="bottomLeft" activeCell="ZM5" sqref="ZM5"/>
      <selection pane="bottomRight" activeCell="AB25" sqref="AB25"/>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T11" sqref="T11"/>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v>32251</v>
      </c>
      <c r="G4" s="423">
        <v>29813</v>
      </c>
      <c r="H4" s="423"/>
      <c r="I4" s="423"/>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E9" activePane="bottomRight" state="frozen"/>
      <selection activeCell="ZM5" sqref="ZM5"/>
      <selection pane="topRight" activeCell="ZM5" sqref="ZM5"/>
      <selection pane="bottomLeft" activeCell="ZM5" sqref="ZM5"/>
      <selection pane="bottomRight" activeCell="W29" sqref="W29"/>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
      <c r="A22" s="436">
        <v>20</v>
      </c>
      <c r="B22" s="388">
        <f>'Table Initial Claims'!X22</f>
        <v>4963</v>
      </c>
      <c r="C22" s="388">
        <f>'Table Initial Claims'!Y22</f>
        <v>5170</v>
      </c>
      <c r="D22" s="398">
        <f t="shared" ref="D22" si="216">C22-C21</f>
        <v>-295</v>
      </c>
      <c r="E22" s="399">
        <f t="shared" ref="E22" si="217">D22/B21</f>
        <v>-5.9620048504446244E-2</v>
      </c>
      <c r="F22" s="397">
        <f t="shared" ref="F22" si="218">C22-B22</f>
        <v>207</v>
      </c>
      <c r="G22" s="390">
        <f t="shared" ref="G22" si="219">ROUND(F22/B22,2)</f>
        <v>0.04</v>
      </c>
      <c r="H22" s="391">
        <f>'Table Continued Claims'!X22</f>
        <v>60295</v>
      </c>
      <c r="I22" s="391">
        <f>'Table Continued Claims'!Y22</f>
        <v>72172</v>
      </c>
      <c r="J22" s="401">
        <f t="shared" ref="J22" si="220">I22-I21</f>
        <v>-428</v>
      </c>
      <c r="K22" s="402">
        <f t="shared" ref="K22" si="221">J22/H21</f>
        <v>-7.7229830924412206E-3</v>
      </c>
      <c r="L22" s="391">
        <f t="shared" ref="L22" si="222">I22-H22</f>
        <v>11877</v>
      </c>
      <c r="M22" s="393">
        <f t="shared" ref="M22" si="223">ROUND(L22/H22,2)</f>
        <v>0.2</v>
      </c>
      <c r="N22" s="394">
        <f>'Table - Moving Averages'!X22</f>
        <v>5033.25</v>
      </c>
      <c r="O22" s="394">
        <f>'Table - Moving Averages'!Y22</f>
        <v>5345.25</v>
      </c>
      <c r="P22" s="403">
        <f t="shared" ref="P22" si="224">O22-O21</f>
        <v>65.25</v>
      </c>
      <c r="Q22" s="404">
        <f t="shared" ref="Q22" si="225">P22/O21</f>
        <v>1.2357954545454545E-2</v>
      </c>
      <c r="R22" s="394">
        <f t="shared" ref="R22" si="226">O22-N22</f>
        <v>312</v>
      </c>
      <c r="S22" s="396">
        <f t="shared" ref="S22" si="227">ROUND(R22/N22,2)</f>
        <v>0.06</v>
      </c>
      <c r="T22" s="391">
        <f>'Table - Moving Averages'!X78</f>
        <v>57257.5</v>
      </c>
      <c r="U22" s="391">
        <f>'Table - Moving Averages'!Y78</f>
        <v>72548.75</v>
      </c>
      <c r="V22" s="401">
        <f t="shared" ref="V22" si="228">U22-U21</f>
        <v>-512</v>
      </c>
      <c r="W22" s="392">
        <f t="shared" ref="W22" si="229">V22/U21</f>
        <v>-7.0078667410340021E-3</v>
      </c>
      <c r="X22" s="400">
        <f t="shared" ref="X22" si="230">U22-T22</f>
        <v>15291.25</v>
      </c>
      <c r="Y22" s="393">
        <f t="shared" ref="Y22" si="231">ROUND(X22/T22,2)</f>
        <v>0.27</v>
      </c>
    </row>
    <row r="23" spans="1:25" x14ac:dyDescent="0.2">
      <c r="A23" s="436">
        <v>21</v>
      </c>
      <c r="B23" s="388">
        <f>'Table Initial Claims'!X23</f>
        <v>4509</v>
      </c>
      <c r="C23" s="388">
        <f>'Table Initial Claims'!Y23</f>
        <v>5003</v>
      </c>
      <c r="D23" s="398">
        <f t="shared" ref="D23" si="232">C23-C22</f>
        <v>-167</v>
      </c>
      <c r="E23" s="399">
        <f t="shared" ref="E23" si="233">D23/B22</f>
        <v>-3.3649002619383438E-2</v>
      </c>
      <c r="F23" s="397">
        <f t="shared" ref="F23" si="234">C23-B23</f>
        <v>494</v>
      </c>
      <c r="G23" s="390">
        <f t="shared" ref="G23" si="235">ROUND(F23/B23,2)</f>
        <v>0.11</v>
      </c>
      <c r="H23" s="391">
        <f>'Table Continued Claims'!X23</f>
        <v>60106</v>
      </c>
      <c r="I23" s="391">
        <f>'Table Continued Claims'!Y23</f>
        <v>71646</v>
      </c>
      <c r="J23" s="401">
        <f t="shared" ref="J23" si="236">I23-I22</f>
        <v>-526</v>
      </c>
      <c r="K23" s="402">
        <f t="shared" ref="K23" si="237">J23/H22</f>
        <v>-8.723774774027698E-3</v>
      </c>
      <c r="L23" s="391">
        <f t="shared" ref="L23" si="238">I23-H23</f>
        <v>11540</v>
      </c>
      <c r="M23" s="393">
        <f t="shared" ref="M23" si="239">ROUND(L23/H23,2)</f>
        <v>0.19</v>
      </c>
      <c r="N23" s="394">
        <f>'Table - Moving Averages'!X23</f>
        <v>4896</v>
      </c>
      <c r="O23" s="394">
        <f>'Table - Moving Averages'!Y23</f>
        <v>5253.75</v>
      </c>
      <c r="P23" s="403">
        <f t="shared" ref="P23" si="240">O23-O22</f>
        <v>-91.5</v>
      </c>
      <c r="Q23" s="404">
        <f t="shared" ref="Q23" si="241">P23/O22</f>
        <v>-1.711800196436088E-2</v>
      </c>
      <c r="R23" s="394">
        <f t="shared" ref="R23" si="242">O23-N23</f>
        <v>357.75</v>
      </c>
      <c r="S23" s="396">
        <f t="shared" ref="S23" si="243">ROUND(R23/N23,2)</f>
        <v>7.0000000000000007E-2</v>
      </c>
      <c r="T23" s="391">
        <f>'Table - Moving Averages'!X79</f>
        <v>58077</v>
      </c>
      <c r="U23" s="391">
        <f>'Table - Moving Averages'!Y79</f>
        <v>72031.5</v>
      </c>
      <c r="V23" s="401">
        <f t="shared" ref="V23" si="244">U23-U22</f>
        <v>-517.25</v>
      </c>
      <c r="W23" s="392">
        <f t="shared" ref="W23" si="245">V23/U22</f>
        <v>-7.1296886576267685E-3</v>
      </c>
      <c r="X23" s="400">
        <f t="shared" ref="X23" si="246">U23-T23</f>
        <v>13954.5</v>
      </c>
      <c r="Y23" s="393">
        <f t="shared" ref="Y23" si="247">ROUND(X23/T23,2)</f>
        <v>0.24</v>
      </c>
    </row>
    <row r="24" spans="1:25" x14ac:dyDescent="0.2">
      <c r="A24" s="436">
        <v>22</v>
      </c>
      <c r="B24" s="388">
        <f>'Table Initial Claims'!X24</f>
        <v>4992</v>
      </c>
      <c r="C24" s="388">
        <f>'Table Initial Claims'!Y24</f>
        <v>5543</v>
      </c>
      <c r="D24" s="398">
        <f t="shared" ref="D24" si="248">C24-C23</f>
        <v>540</v>
      </c>
      <c r="E24" s="399">
        <f t="shared" ref="E24" si="249">D24/B23</f>
        <v>0.11976047904191617</v>
      </c>
      <c r="F24" s="397">
        <f t="shared" ref="F24" si="250">C24-B24</f>
        <v>551</v>
      </c>
      <c r="G24" s="390">
        <f t="shared" ref="G24" si="251">ROUND(F24/B24,2)</f>
        <v>0.11</v>
      </c>
      <c r="H24" s="391">
        <f>'Table Continued Claims'!X24</f>
        <v>60500</v>
      </c>
      <c r="I24" s="391">
        <f>'Table Continued Claims'!Y24</f>
        <v>71704</v>
      </c>
      <c r="J24" s="401">
        <f t="shared" ref="J24" si="252">I24-I23</f>
        <v>58</v>
      </c>
      <c r="K24" s="402">
        <f t="shared" ref="K24" si="253">J24/H23</f>
        <v>9.6496190064219881E-4</v>
      </c>
      <c r="L24" s="391">
        <f t="shared" ref="L24" si="254">I24-H24</f>
        <v>11204</v>
      </c>
      <c r="M24" s="393">
        <f t="shared" ref="M24" si="255">ROUND(L24/H24,2)</f>
        <v>0.19</v>
      </c>
      <c r="N24" s="394">
        <f>'Table - Moving Averages'!X24</f>
        <v>4853</v>
      </c>
      <c r="O24" s="394">
        <f>'Table - Moving Averages'!Y24</f>
        <v>5295.25</v>
      </c>
      <c r="P24" s="403">
        <f t="shared" ref="P24" si="256">O24-O23</f>
        <v>41.5</v>
      </c>
      <c r="Q24" s="404">
        <f t="shared" ref="Q24" si="257">P24/O23</f>
        <v>7.8991196764216041E-3</v>
      </c>
      <c r="R24" s="394">
        <f t="shared" ref="R24" si="258">O24-N24</f>
        <v>442.25</v>
      </c>
      <c r="S24" s="396">
        <f t="shared" ref="S24" si="259">ROUND(R24/N24,2)</f>
        <v>0.09</v>
      </c>
      <c r="T24" s="391">
        <f>'Table - Moving Averages'!X80</f>
        <v>59080</v>
      </c>
      <c r="U24" s="391">
        <f>'Table - Moving Averages'!Y80</f>
        <v>72030.5</v>
      </c>
      <c r="V24" s="401">
        <f t="shared" ref="V24" si="260">U24-U23</f>
        <v>-1</v>
      </c>
      <c r="W24" s="392">
        <f t="shared" ref="W24" si="261">V24/U23</f>
        <v>-1.3882815157257589E-5</v>
      </c>
      <c r="X24" s="400">
        <f t="shared" ref="X24" si="262">U24-T24</f>
        <v>12950.5</v>
      </c>
      <c r="Y24" s="393">
        <f t="shared" ref="Y24" si="263">ROUND(X24/T24,2)</f>
        <v>0.22</v>
      </c>
    </row>
    <row r="25" spans="1:25" x14ac:dyDescent="0.2">
      <c r="A25" s="436">
        <v>23</v>
      </c>
      <c r="B25" s="388">
        <f>'Table Initial Claims'!X25</f>
        <v>4663</v>
      </c>
      <c r="C25" s="388"/>
      <c r="D25" s="398"/>
      <c r="E25" s="399"/>
      <c r="F25" s="397"/>
      <c r="G25" s="405"/>
      <c r="H25" s="391">
        <f>'Table Continued Claims'!X25</f>
        <v>58519</v>
      </c>
      <c r="I25" s="391"/>
      <c r="J25" s="401"/>
      <c r="K25" s="402"/>
      <c r="L25" s="400"/>
      <c r="M25" s="406"/>
      <c r="N25" s="394">
        <f>'Table - Moving Averages'!X25</f>
        <v>4781.75</v>
      </c>
      <c r="O25" s="394"/>
      <c r="P25" s="403"/>
      <c r="Q25" s="404"/>
      <c r="R25" s="403"/>
      <c r="S25" s="407"/>
      <c r="T25" s="391">
        <f>'Table - Moving Averages'!X81</f>
        <v>59855</v>
      </c>
      <c r="U25" s="391"/>
      <c r="V25" s="401"/>
      <c r="W25" s="402"/>
      <c r="X25" s="400"/>
      <c r="Y25" s="406"/>
    </row>
    <row r="26" spans="1:25" x14ac:dyDescent="0.2">
      <c r="A26" s="436">
        <v>24</v>
      </c>
      <c r="B26" s="388">
        <f>'Table Initial Claims'!X26</f>
        <v>5107</v>
      </c>
      <c r="C26" s="388"/>
      <c r="D26" s="398"/>
      <c r="E26" s="399"/>
      <c r="F26" s="397"/>
      <c r="G26" s="405"/>
      <c r="H26" s="391">
        <f>'Table Continued Claims'!X26</f>
        <v>57496</v>
      </c>
      <c r="I26" s="391"/>
      <c r="J26" s="401"/>
      <c r="K26" s="402"/>
      <c r="L26" s="400"/>
      <c r="M26" s="406"/>
      <c r="N26" s="394">
        <f>'Table - Moving Averages'!X26</f>
        <v>4817.75</v>
      </c>
      <c r="O26" s="394"/>
      <c r="P26" s="403"/>
      <c r="Q26" s="404"/>
      <c r="R26" s="403"/>
      <c r="S26" s="407"/>
      <c r="T26" s="391">
        <f>'Table - Moving Averages'!X82</f>
        <v>59155.25</v>
      </c>
      <c r="U26" s="391"/>
      <c r="V26" s="401"/>
      <c r="W26" s="402"/>
      <c r="X26" s="400"/>
      <c r="Y26" s="406"/>
    </row>
    <row r="27" spans="1:25" x14ac:dyDescent="0.2">
      <c r="A27" s="436">
        <v>25</v>
      </c>
      <c r="B27" s="388">
        <f>'Table Initial Claims'!X27</f>
        <v>5331</v>
      </c>
      <c r="C27" s="388"/>
      <c r="D27" s="398"/>
      <c r="E27" s="399"/>
      <c r="F27" s="397"/>
      <c r="G27" s="405"/>
      <c r="H27" s="391">
        <f>'Table Continued Claims'!X27</f>
        <v>58936</v>
      </c>
      <c r="I27" s="391"/>
      <c r="J27" s="401"/>
      <c r="K27" s="402"/>
      <c r="L27" s="400"/>
      <c r="M27" s="406"/>
      <c r="N27" s="394">
        <f>'Table - Moving Averages'!X27</f>
        <v>5023.25</v>
      </c>
      <c r="O27" s="394"/>
      <c r="P27" s="403"/>
      <c r="Q27" s="404"/>
      <c r="R27" s="403"/>
      <c r="S27" s="407"/>
      <c r="T27" s="391">
        <f>'Table - Moving Averages'!X83</f>
        <v>58862.75</v>
      </c>
      <c r="U27" s="391"/>
      <c r="V27" s="401"/>
      <c r="W27" s="402"/>
      <c r="X27" s="400"/>
      <c r="Y27" s="406"/>
    </row>
    <row r="28" spans="1:25" x14ac:dyDescent="0.2">
      <c r="A28" s="436">
        <v>26</v>
      </c>
      <c r="B28" s="388">
        <f>'Table Initial Claims'!X28</f>
        <v>5652</v>
      </c>
      <c r="C28" s="388"/>
      <c r="D28" s="398"/>
      <c r="E28" s="399"/>
      <c r="F28" s="397"/>
      <c r="G28" s="405"/>
      <c r="H28" s="391">
        <f>'Table Continued Claims'!X28</f>
        <v>58021</v>
      </c>
      <c r="I28" s="391"/>
      <c r="J28" s="401"/>
      <c r="K28" s="402"/>
      <c r="L28" s="400"/>
      <c r="M28" s="406"/>
      <c r="N28" s="394">
        <f>'Table - Moving Averages'!X28</f>
        <v>5188.25</v>
      </c>
      <c r="O28" s="394"/>
      <c r="P28" s="403"/>
      <c r="Q28" s="404"/>
      <c r="R28" s="403"/>
      <c r="S28" s="407"/>
      <c r="T28" s="391">
        <f>'Table - Moving Averages'!X84</f>
        <v>58243</v>
      </c>
      <c r="U28" s="391"/>
      <c r="V28" s="401"/>
      <c r="W28" s="402"/>
      <c r="X28" s="400"/>
      <c r="Y28" s="406"/>
    </row>
    <row r="29" spans="1:25" x14ac:dyDescent="0.2">
      <c r="A29" s="436">
        <v>27</v>
      </c>
      <c r="B29" s="388">
        <f>'Table Initial Claims'!X29</f>
        <v>5672</v>
      </c>
      <c r="C29" s="388"/>
      <c r="D29" s="398"/>
      <c r="E29" s="399"/>
      <c r="F29" s="397"/>
      <c r="G29" s="405"/>
      <c r="H29" s="391">
        <f>'Table Continued Claims'!X29</f>
        <v>61946</v>
      </c>
      <c r="I29" s="391"/>
      <c r="J29" s="401"/>
      <c r="K29" s="402"/>
      <c r="L29" s="400"/>
      <c r="M29" s="406"/>
      <c r="N29" s="394">
        <f>'Table - Moving Averages'!X29</f>
        <v>5440.5</v>
      </c>
      <c r="O29" s="394"/>
      <c r="P29" s="403"/>
      <c r="Q29" s="404"/>
      <c r="R29" s="403"/>
      <c r="S29" s="407"/>
      <c r="T29" s="391">
        <f>'Table - Moving Averages'!X85</f>
        <v>59099.75</v>
      </c>
      <c r="U29" s="391"/>
      <c r="V29" s="401"/>
      <c r="W29" s="402"/>
      <c r="X29" s="400"/>
      <c r="Y29" s="406"/>
    </row>
    <row r="30" spans="1:25" x14ac:dyDescent="0.2">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2025-06-09T15:54:56Z</dcterms:modified>
</cp:coreProperties>
</file>