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usrs\users\212OLY\dzeitlin\Desktop\Director's Office\Dan Zeitlin\Economic Cycle Planning\UIAC\"/>
    </mc:Choice>
  </mc:AlternateContent>
  <xr:revisionPtr revIDLastSave="0" documentId="8_{2422C607-7780-41C8-A12E-726C1C028D82}" xr6:coauthVersionLast="45" xr6:coauthVersionMax="45" xr10:uidLastSave="{00000000-0000-0000-0000-000000000000}"/>
  <bookViews>
    <workbookView xWindow="-110" yWindow="-110" windowWidth="19420" windowHeight="10420" xr2:uid="{16E9223D-784A-44A9-83BB-D645071C2A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6" i="1" l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D46" i="1"/>
  <c r="AD45" i="1"/>
  <c r="AD44" i="1"/>
  <c r="AD43" i="1"/>
  <c r="AD42" i="1"/>
  <c r="AD41" i="1"/>
  <c r="AD40" i="1"/>
  <c r="AD39" i="1"/>
  <c r="AF39" i="1" s="1"/>
  <c r="AD38" i="1"/>
  <c r="AD37" i="1"/>
  <c r="AF37" i="1" s="1"/>
  <c r="AD36" i="1"/>
  <c r="AF36" i="1" s="1"/>
  <c r="AH36" i="1" s="1"/>
  <c r="AD35" i="1"/>
  <c r="AD34" i="1"/>
  <c r="AD33" i="1"/>
  <c r="AF33" i="1" s="1"/>
  <c r="AD32" i="1"/>
  <c r="AD31" i="1"/>
  <c r="AF31" i="1" s="1"/>
  <c r="AH31" i="1" s="1"/>
  <c r="AD30" i="1"/>
  <c r="AD29" i="1"/>
  <c r="AF29" i="1" s="1"/>
  <c r="AD28" i="1"/>
  <c r="AF28" i="1" s="1"/>
  <c r="AD27" i="1"/>
  <c r="AD26" i="1"/>
  <c r="AD25" i="1"/>
  <c r="AF25" i="1" s="1"/>
  <c r="AD24" i="1"/>
  <c r="AF24" i="1" s="1"/>
  <c r="AD23" i="1"/>
  <c r="AF23" i="1" s="1"/>
  <c r="AD22" i="1"/>
  <c r="AD21" i="1"/>
  <c r="AD20" i="1"/>
  <c r="AF20" i="1" s="1"/>
  <c r="AH20" i="1" s="1"/>
  <c r="AD19" i="1"/>
  <c r="AD18" i="1"/>
  <c r="AD17" i="1"/>
  <c r="AF17" i="1" s="1"/>
  <c r="AD16" i="1"/>
  <c r="AD15" i="1"/>
  <c r="AF15" i="1" s="1"/>
  <c r="AH15" i="1" s="1"/>
  <c r="AD14" i="1"/>
  <c r="AF14" i="1" s="1"/>
  <c r="AH14" i="1" s="1"/>
  <c r="AD13" i="1"/>
  <c r="AD12" i="1"/>
  <c r="AF12" i="1" s="1"/>
  <c r="AD11" i="1"/>
  <c r="AD10" i="1"/>
  <c r="AD9" i="1"/>
  <c r="AF9" i="1" s="1"/>
  <c r="AD8" i="1"/>
  <c r="AD7" i="1"/>
  <c r="AF7" i="1" s="1"/>
  <c r="AF46" i="1"/>
  <c r="AH46" i="1" s="1"/>
  <c r="AF45" i="1"/>
  <c r="AF44" i="1"/>
  <c r="AF43" i="1"/>
  <c r="AH43" i="1" s="1"/>
  <c r="AF42" i="1"/>
  <c r="AF41" i="1"/>
  <c r="AF40" i="1"/>
  <c r="AF38" i="1"/>
  <c r="AH38" i="1" s="1"/>
  <c r="AF35" i="1"/>
  <c r="AH35" i="1" s="1"/>
  <c r="AF34" i="1"/>
  <c r="AH34" i="1" s="1"/>
  <c r="AF32" i="1"/>
  <c r="AF30" i="1"/>
  <c r="AH30" i="1" s="1"/>
  <c r="AF27" i="1"/>
  <c r="AH27" i="1" s="1"/>
  <c r="AF26" i="1"/>
  <c r="AF22" i="1"/>
  <c r="AH22" i="1" s="1"/>
  <c r="AF21" i="1"/>
  <c r="AF19" i="1"/>
  <c r="AH19" i="1" s="1"/>
  <c r="AF18" i="1"/>
  <c r="AF16" i="1"/>
  <c r="AF13" i="1"/>
  <c r="AF11" i="1"/>
  <c r="AH11" i="1" s="1"/>
  <c r="AF10" i="1"/>
  <c r="AF8" i="1"/>
  <c r="AA1" i="1"/>
  <c r="AB46" i="1" s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O1" i="1"/>
  <c r="C1" i="1"/>
  <c r="AB15" i="1" l="1"/>
  <c r="AI15" i="1" s="1"/>
  <c r="AJ15" i="1" s="1"/>
  <c r="AB8" i="1"/>
  <c r="AB16" i="1"/>
  <c r="AB24" i="1"/>
  <c r="AB32" i="1"/>
  <c r="AB40" i="1"/>
  <c r="AB9" i="1"/>
  <c r="AB17" i="1"/>
  <c r="AB25" i="1"/>
  <c r="AB33" i="1"/>
  <c r="AB41" i="1"/>
  <c r="AH17" i="1"/>
  <c r="AB7" i="1"/>
  <c r="AB31" i="1"/>
  <c r="AI31" i="1" s="1"/>
  <c r="AJ31" i="1" s="1"/>
  <c r="AH39" i="1"/>
  <c r="AI39" i="1" s="1"/>
  <c r="AJ39" i="1" s="1"/>
  <c r="AB10" i="1"/>
  <c r="AB18" i="1"/>
  <c r="AB26" i="1"/>
  <c r="AB34" i="1"/>
  <c r="AI34" i="1" s="1"/>
  <c r="AJ34" i="1" s="1"/>
  <c r="AB42" i="1"/>
  <c r="AB11" i="1"/>
  <c r="AB19" i="1"/>
  <c r="AI19" i="1" s="1"/>
  <c r="AJ19" i="1" s="1"/>
  <c r="AB27" i="1"/>
  <c r="AI27" i="1" s="1"/>
  <c r="AJ27" i="1" s="1"/>
  <c r="AB35" i="1"/>
  <c r="AB43" i="1"/>
  <c r="AI43" i="1" s="1"/>
  <c r="AJ43" i="1" s="1"/>
  <c r="AB39" i="1"/>
  <c r="AB12" i="1"/>
  <c r="AB20" i="1"/>
  <c r="AI20" i="1" s="1"/>
  <c r="AJ20" i="1" s="1"/>
  <c r="AB28" i="1"/>
  <c r="AB36" i="1"/>
  <c r="AI36" i="1" s="1"/>
  <c r="AJ36" i="1" s="1"/>
  <c r="AB44" i="1"/>
  <c r="AB13" i="1"/>
  <c r="AB21" i="1"/>
  <c r="AB29" i="1"/>
  <c r="AB37" i="1"/>
  <c r="AB45" i="1"/>
  <c r="AB23" i="1"/>
  <c r="AH23" i="1"/>
  <c r="AI23" i="1" s="1"/>
  <c r="AJ23" i="1" s="1"/>
  <c r="AB14" i="1"/>
  <c r="AI14" i="1" s="1"/>
  <c r="AJ14" i="1" s="1"/>
  <c r="AB22" i="1"/>
  <c r="AI22" i="1" s="1"/>
  <c r="AJ22" i="1" s="1"/>
  <c r="AB30" i="1"/>
  <c r="AI30" i="1" s="1"/>
  <c r="AJ30" i="1" s="1"/>
  <c r="AB38" i="1"/>
  <c r="AI38" i="1" s="1"/>
  <c r="AJ38" i="1" s="1"/>
  <c r="AH7" i="1"/>
  <c r="AH21" i="1"/>
  <c r="AH25" i="1"/>
  <c r="AH29" i="1"/>
  <c r="AI29" i="1" s="1"/>
  <c r="AJ29" i="1" s="1"/>
  <c r="AH40" i="1"/>
  <c r="AH33" i="1"/>
  <c r="AI33" i="1" s="1"/>
  <c r="AJ33" i="1" s="1"/>
  <c r="AH44" i="1"/>
  <c r="AI44" i="1" s="1"/>
  <c r="AJ44" i="1" s="1"/>
  <c r="AH10" i="1"/>
  <c r="AH18" i="1"/>
  <c r="AH37" i="1"/>
  <c r="AH41" i="1"/>
  <c r="AI41" i="1" s="1"/>
  <c r="AJ41" i="1" s="1"/>
  <c r="AH45" i="1"/>
  <c r="AI45" i="1" s="1"/>
  <c r="AJ45" i="1" s="1"/>
  <c r="AH9" i="1"/>
  <c r="AI9" i="1" s="1"/>
  <c r="AJ9" i="1" s="1"/>
  <c r="AH13" i="1"/>
  <c r="AH28" i="1"/>
  <c r="AH16" i="1"/>
  <c r="AH42" i="1"/>
  <c r="AI42" i="1" s="1"/>
  <c r="AJ42" i="1" s="1"/>
  <c r="AH26" i="1"/>
  <c r="AI26" i="1" s="1"/>
  <c r="AJ26" i="1" s="1"/>
  <c r="AH12" i="1"/>
  <c r="AI12" i="1" s="1"/>
  <c r="AJ12" i="1" s="1"/>
  <c r="AH24" i="1"/>
  <c r="AI24" i="1" s="1"/>
  <c r="AJ24" i="1" s="1"/>
  <c r="AI46" i="1"/>
  <c r="AJ46" i="1" s="1"/>
  <c r="AH8" i="1"/>
  <c r="AI8" i="1" s="1"/>
  <c r="AJ8" i="1" s="1"/>
  <c r="AI11" i="1"/>
  <c r="AJ11" i="1" s="1"/>
  <c r="AH32" i="1"/>
  <c r="AI35" i="1"/>
  <c r="AJ35" i="1" s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R46" i="1"/>
  <c r="T46" i="1" s="1"/>
  <c r="V46" i="1" s="1"/>
  <c r="R45" i="1"/>
  <c r="T45" i="1" s="1"/>
  <c r="V45" i="1" s="1"/>
  <c r="W45" i="1" s="1"/>
  <c r="X45" i="1" s="1"/>
  <c r="R44" i="1"/>
  <c r="T44" i="1" s="1"/>
  <c r="V44" i="1" s="1"/>
  <c r="W44" i="1" s="1"/>
  <c r="X44" i="1" s="1"/>
  <c r="R43" i="1"/>
  <c r="T43" i="1" s="1"/>
  <c r="V43" i="1" s="1"/>
  <c r="W43" i="1" s="1"/>
  <c r="X43" i="1" s="1"/>
  <c r="R42" i="1"/>
  <c r="T42" i="1" s="1"/>
  <c r="V42" i="1" s="1"/>
  <c r="W42" i="1" s="1"/>
  <c r="X42" i="1" s="1"/>
  <c r="R41" i="1"/>
  <c r="T41" i="1" s="1"/>
  <c r="R40" i="1"/>
  <c r="T40" i="1" s="1"/>
  <c r="V40" i="1" s="1"/>
  <c r="R39" i="1"/>
  <c r="T39" i="1" s="1"/>
  <c r="V39" i="1" s="1"/>
  <c r="R38" i="1"/>
  <c r="T38" i="1" s="1"/>
  <c r="V38" i="1" s="1"/>
  <c r="R37" i="1"/>
  <c r="T37" i="1" s="1"/>
  <c r="V37" i="1" s="1"/>
  <c r="R36" i="1"/>
  <c r="T36" i="1" s="1"/>
  <c r="V36" i="1" s="1"/>
  <c r="W36" i="1" s="1"/>
  <c r="X36" i="1" s="1"/>
  <c r="R35" i="1"/>
  <c r="T35" i="1" s="1"/>
  <c r="V35" i="1" s="1"/>
  <c r="R34" i="1"/>
  <c r="T34" i="1" s="1"/>
  <c r="V34" i="1" s="1"/>
  <c r="R33" i="1"/>
  <c r="T33" i="1" s="1"/>
  <c r="R32" i="1"/>
  <c r="T32" i="1" s="1"/>
  <c r="V32" i="1" s="1"/>
  <c r="R31" i="1"/>
  <c r="T31" i="1" s="1"/>
  <c r="V31" i="1" s="1"/>
  <c r="R30" i="1"/>
  <c r="T30" i="1" s="1"/>
  <c r="V30" i="1" s="1"/>
  <c r="R29" i="1"/>
  <c r="T29" i="1" s="1"/>
  <c r="V29" i="1" s="1"/>
  <c r="W29" i="1" s="1"/>
  <c r="X29" i="1" s="1"/>
  <c r="R28" i="1"/>
  <c r="T28" i="1" s="1"/>
  <c r="V28" i="1" s="1"/>
  <c r="W28" i="1" s="1"/>
  <c r="X28" i="1" s="1"/>
  <c r="R27" i="1"/>
  <c r="T27" i="1" s="1"/>
  <c r="V27" i="1" s="1"/>
  <c r="W27" i="1" s="1"/>
  <c r="X27" i="1" s="1"/>
  <c r="R26" i="1"/>
  <c r="T26" i="1" s="1"/>
  <c r="V26" i="1" s="1"/>
  <c r="W26" i="1" s="1"/>
  <c r="X26" i="1" s="1"/>
  <c r="R25" i="1"/>
  <c r="T25" i="1" s="1"/>
  <c r="R24" i="1"/>
  <c r="T24" i="1" s="1"/>
  <c r="V24" i="1" s="1"/>
  <c r="R23" i="1"/>
  <c r="T23" i="1" s="1"/>
  <c r="V23" i="1" s="1"/>
  <c r="R22" i="1"/>
  <c r="T22" i="1" s="1"/>
  <c r="V22" i="1" s="1"/>
  <c r="R21" i="1"/>
  <c r="T21" i="1" s="1"/>
  <c r="V21" i="1" s="1"/>
  <c r="R20" i="1"/>
  <c r="T20" i="1" s="1"/>
  <c r="V20" i="1" s="1"/>
  <c r="W20" i="1" s="1"/>
  <c r="X20" i="1" s="1"/>
  <c r="R19" i="1"/>
  <c r="T19" i="1" s="1"/>
  <c r="V19" i="1" s="1"/>
  <c r="R18" i="1"/>
  <c r="T18" i="1" s="1"/>
  <c r="V18" i="1" s="1"/>
  <c r="R17" i="1"/>
  <c r="T17" i="1" s="1"/>
  <c r="R16" i="1"/>
  <c r="T16" i="1" s="1"/>
  <c r="V16" i="1" s="1"/>
  <c r="R15" i="1"/>
  <c r="T15" i="1" s="1"/>
  <c r="V15" i="1" s="1"/>
  <c r="R14" i="1"/>
  <c r="T14" i="1" s="1"/>
  <c r="V14" i="1" s="1"/>
  <c r="W14" i="1" s="1"/>
  <c r="X14" i="1" s="1"/>
  <c r="R13" i="1"/>
  <c r="T13" i="1" s="1"/>
  <c r="V13" i="1" s="1"/>
  <c r="R12" i="1"/>
  <c r="T12" i="1" s="1"/>
  <c r="V12" i="1" s="1"/>
  <c r="W12" i="1" s="1"/>
  <c r="X12" i="1" s="1"/>
  <c r="R11" i="1"/>
  <c r="T11" i="1" s="1"/>
  <c r="V11" i="1" s="1"/>
  <c r="R10" i="1"/>
  <c r="T10" i="1" s="1"/>
  <c r="V10" i="1" s="1"/>
  <c r="R9" i="1"/>
  <c r="T9" i="1" s="1"/>
  <c r="R8" i="1"/>
  <c r="T8" i="1" s="1"/>
  <c r="V8" i="1" s="1"/>
  <c r="R7" i="1"/>
  <c r="T7" i="1" s="1"/>
  <c r="V7" i="1" s="1"/>
  <c r="F46" i="1"/>
  <c r="H46" i="1" s="1"/>
  <c r="J46" i="1" s="1"/>
  <c r="F45" i="1"/>
  <c r="H45" i="1" s="1"/>
  <c r="J45" i="1" s="1"/>
  <c r="F44" i="1"/>
  <c r="H44" i="1" s="1"/>
  <c r="J44" i="1" s="1"/>
  <c r="K44" i="1" s="1"/>
  <c r="L44" i="1" s="1"/>
  <c r="F43" i="1"/>
  <c r="H43" i="1" s="1"/>
  <c r="J43" i="1" s="1"/>
  <c r="K43" i="1" s="1"/>
  <c r="L43" i="1" s="1"/>
  <c r="F42" i="1"/>
  <c r="H42" i="1" s="1"/>
  <c r="J42" i="1" s="1"/>
  <c r="F41" i="1"/>
  <c r="H41" i="1" s="1"/>
  <c r="J41" i="1" s="1"/>
  <c r="F40" i="1"/>
  <c r="H40" i="1" s="1"/>
  <c r="J40" i="1" s="1"/>
  <c r="F39" i="1"/>
  <c r="H39" i="1" s="1"/>
  <c r="F38" i="1"/>
  <c r="H38" i="1" s="1"/>
  <c r="J38" i="1" s="1"/>
  <c r="F37" i="1"/>
  <c r="H37" i="1" s="1"/>
  <c r="J37" i="1" s="1"/>
  <c r="F36" i="1"/>
  <c r="H36" i="1" s="1"/>
  <c r="J36" i="1" s="1"/>
  <c r="K36" i="1" s="1"/>
  <c r="L36" i="1" s="1"/>
  <c r="F35" i="1"/>
  <c r="H35" i="1" s="1"/>
  <c r="J35" i="1" s="1"/>
  <c r="K35" i="1" s="1"/>
  <c r="L35" i="1" s="1"/>
  <c r="F34" i="1"/>
  <c r="H34" i="1" s="1"/>
  <c r="J34" i="1" s="1"/>
  <c r="F33" i="1"/>
  <c r="H33" i="1" s="1"/>
  <c r="J33" i="1" s="1"/>
  <c r="F32" i="1"/>
  <c r="H32" i="1" s="1"/>
  <c r="J32" i="1" s="1"/>
  <c r="F31" i="1"/>
  <c r="H31" i="1" s="1"/>
  <c r="F30" i="1"/>
  <c r="H30" i="1" s="1"/>
  <c r="J30" i="1" s="1"/>
  <c r="F29" i="1"/>
  <c r="H29" i="1" s="1"/>
  <c r="J29" i="1" s="1"/>
  <c r="F28" i="1"/>
  <c r="H28" i="1" s="1"/>
  <c r="J28" i="1" s="1"/>
  <c r="K28" i="1" s="1"/>
  <c r="L28" i="1" s="1"/>
  <c r="F27" i="1"/>
  <c r="H27" i="1" s="1"/>
  <c r="J27" i="1" s="1"/>
  <c r="K27" i="1" s="1"/>
  <c r="L27" i="1" s="1"/>
  <c r="F26" i="1"/>
  <c r="H26" i="1" s="1"/>
  <c r="J26" i="1" s="1"/>
  <c r="F25" i="1"/>
  <c r="H25" i="1" s="1"/>
  <c r="J25" i="1" s="1"/>
  <c r="F24" i="1"/>
  <c r="H24" i="1" s="1"/>
  <c r="J24" i="1" s="1"/>
  <c r="F23" i="1"/>
  <c r="H23" i="1" s="1"/>
  <c r="F22" i="1"/>
  <c r="H22" i="1" s="1"/>
  <c r="J22" i="1" s="1"/>
  <c r="F21" i="1"/>
  <c r="H21" i="1" s="1"/>
  <c r="J21" i="1" s="1"/>
  <c r="F20" i="1"/>
  <c r="H20" i="1" s="1"/>
  <c r="J20" i="1" s="1"/>
  <c r="K20" i="1" s="1"/>
  <c r="L20" i="1" s="1"/>
  <c r="F19" i="1"/>
  <c r="H19" i="1" s="1"/>
  <c r="J19" i="1" s="1"/>
  <c r="K19" i="1" s="1"/>
  <c r="L19" i="1" s="1"/>
  <c r="F18" i="1"/>
  <c r="H18" i="1" s="1"/>
  <c r="J18" i="1" s="1"/>
  <c r="F17" i="1"/>
  <c r="H17" i="1" s="1"/>
  <c r="J17" i="1" s="1"/>
  <c r="F16" i="1"/>
  <c r="H16" i="1" s="1"/>
  <c r="J16" i="1" s="1"/>
  <c r="F15" i="1"/>
  <c r="H15" i="1" s="1"/>
  <c r="F14" i="1"/>
  <c r="H14" i="1" s="1"/>
  <c r="J14" i="1" s="1"/>
  <c r="F13" i="1"/>
  <c r="H13" i="1" s="1"/>
  <c r="J13" i="1" s="1"/>
  <c r="F12" i="1"/>
  <c r="H12" i="1" s="1"/>
  <c r="J12" i="1" s="1"/>
  <c r="K12" i="1" s="1"/>
  <c r="L12" i="1" s="1"/>
  <c r="F11" i="1"/>
  <c r="H11" i="1" s="1"/>
  <c r="J11" i="1" s="1"/>
  <c r="K11" i="1" s="1"/>
  <c r="L11" i="1" s="1"/>
  <c r="F10" i="1"/>
  <c r="H10" i="1" s="1"/>
  <c r="J10" i="1" s="1"/>
  <c r="F9" i="1"/>
  <c r="H9" i="1" s="1"/>
  <c r="J9" i="1" s="1"/>
  <c r="F8" i="1"/>
  <c r="H8" i="1" s="1"/>
  <c r="J8" i="1" s="1"/>
  <c r="F7" i="1"/>
  <c r="H7" i="1" s="1"/>
  <c r="J7" i="1" s="1"/>
  <c r="AI25" i="1" l="1"/>
  <c r="AJ25" i="1" s="1"/>
  <c r="AI17" i="1"/>
  <c r="AJ17" i="1" s="1"/>
  <c r="AI18" i="1"/>
  <c r="AJ18" i="1" s="1"/>
  <c r="AI7" i="1"/>
  <c r="AJ7" i="1" s="1"/>
  <c r="AI10" i="1"/>
  <c r="AJ10" i="1" s="1"/>
  <c r="AI28" i="1"/>
  <c r="AJ28" i="1" s="1"/>
  <c r="AI13" i="1"/>
  <c r="AJ13" i="1" s="1"/>
  <c r="AI40" i="1"/>
  <c r="AJ40" i="1" s="1"/>
  <c r="AI32" i="1"/>
  <c r="AJ32" i="1" s="1"/>
  <c r="AI16" i="1"/>
  <c r="AJ16" i="1" s="1"/>
  <c r="AI37" i="1"/>
  <c r="AJ37" i="1" s="1"/>
  <c r="AI21" i="1"/>
  <c r="AJ21" i="1" s="1"/>
  <c r="W34" i="1"/>
  <c r="X34" i="1" s="1"/>
  <c r="W18" i="1"/>
  <c r="X18" i="1" s="1"/>
  <c r="W10" i="1"/>
  <c r="X10" i="1" s="1"/>
  <c r="K29" i="1"/>
  <c r="L29" i="1" s="1"/>
  <c r="K17" i="1"/>
  <c r="L17" i="1" s="1"/>
  <c r="K33" i="1"/>
  <c r="L33" i="1" s="1"/>
  <c r="K41" i="1"/>
  <c r="L41" i="1" s="1"/>
  <c r="K9" i="1"/>
  <c r="L9" i="1" s="1"/>
  <c r="K25" i="1"/>
  <c r="L25" i="1" s="1"/>
  <c r="K10" i="1"/>
  <c r="L10" i="1" s="1"/>
  <c r="K18" i="1"/>
  <c r="L18" i="1" s="1"/>
  <c r="K26" i="1"/>
  <c r="L26" i="1" s="1"/>
  <c r="K34" i="1"/>
  <c r="L34" i="1" s="1"/>
  <c r="K42" i="1"/>
  <c r="L42" i="1" s="1"/>
  <c r="W7" i="1"/>
  <c r="X7" i="1" s="1"/>
  <c r="W24" i="1"/>
  <c r="X24" i="1" s="1"/>
  <c r="V25" i="1"/>
  <c r="W25" i="1" s="1"/>
  <c r="X25" i="1" s="1"/>
  <c r="V9" i="1"/>
  <c r="W9" i="1" s="1"/>
  <c r="X9" i="1" s="1"/>
  <c r="V41" i="1"/>
  <c r="W41" i="1" s="1"/>
  <c r="X41" i="1" s="1"/>
  <c r="V17" i="1"/>
  <c r="W17" i="1" s="1"/>
  <c r="X17" i="1" s="1"/>
  <c r="V33" i="1"/>
  <c r="W33" i="1" s="1"/>
  <c r="X33" i="1" s="1"/>
  <c r="W19" i="1"/>
  <c r="X19" i="1" s="1"/>
  <c r="W11" i="1"/>
  <c r="X11" i="1" s="1"/>
  <c r="W35" i="1"/>
  <c r="X35" i="1" s="1"/>
  <c r="W13" i="1"/>
  <c r="X13" i="1" s="1"/>
  <c r="W21" i="1"/>
  <c r="X21" i="1" s="1"/>
  <c r="W37" i="1"/>
  <c r="X37" i="1" s="1"/>
  <c r="W22" i="1"/>
  <c r="X22" i="1" s="1"/>
  <c r="W30" i="1"/>
  <c r="X30" i="1" s="1"/>
  <c r="W38" i="1"/>
  <c r="X38" i="1" s="1"/>
  <c r="W23" i="1"/>
  <c r="X23" i="1" s="1"/>
  <c r="K45" i="1"/>
  <c r="L45" i="1" s="1"/>
  <c r="K14" i="1"/>
  <c r="L14" i="1" s="1"/>
  <c r="K22" i="1"/>
  <c r="L22" i="1" s="1"/>
  <c r="K30" i="1"/>
  <c r="L30" i="1" s="1"/>
  <c r="K38" i="1"/>
  <c r="L38" i="1" s="1"/>
  <c r="K46" i="1"/>
  <c r="L46" i="1" s="1"/>
  <c r="K37" i="1"/>
  <c r="L37" i="1" s="1"/>
  <c r="K13" i="1"/>
  <c r="L13" i="1" s="1"/>
  <c r="K21" i="1"/>
  <c r="L21" i="1" s="1"/>
  <c r="W46" i="1"/>
  <c r="X46" i="1" s="1"/>
  <c r="W15" i="1"/>
  <c r="X15" i="1" s="1"/>
  <c r="W31" i="1"/>
  <c r="X31" i="1" s="1"/>
  <c r="W39" i="1"/>
  <c r="X39" i="1" s="1"/>
  <c r="W8" i="1"/>
  <c r="X8" i="1" s="1"/>
  <c r="W16" i="1"/>
  <c r="X16" i="1" s="1"/>
  <c r="W32" i="1"/>
  <c r="X32" i="1" s="1"/>
  <c r="W40" i="1"/>
  <c r="X40" i="1" s="1"/>
  <c r="K8" i="1"/>
  <c r="L8" i="1" s="1"/>
  <c r="K16" i="1"/>
  <c r="L16" i="1" s="1"/>
  <c r="K24" i="1"/>
  <c r="L24" i="1" s="1"/>
  <c r="K32" i="1"/>
  <c r="L32" i="1" s="1"/>
  <c r="K40" i="1"/>
  <c r="L40" i="1" s="1"/>
  <c r="J23" i="1"/>
  <c r="K23" i="1" s="1"/>
  <c r="L23" i="1" s="1"/>
  <c r="J39" i="1"/>
  <c r="K39" i="1" s="1"/>
  <c r="L39" i="1" s="1"/>
  <c r="J15" i="1"/>
  <c r="K15" i="1" s="1"/>
  <c r="L15" i="1" s="1"/>
  <c r="J31" i="1"/>
  <c r="K31" i="1" s="1"/>
  <c r="L31" i="1" s="1"/>
  <c r="K7" i="1" l="1"/>
  <c r="L7" i="1" s="1"/>
</calcChain>
</file>

<file path=xl/sharedStrings.xml><?xml version="1.0" encoding="utf-8"?>
<sst xmlns="http://schemas.openxmlformats.org/spreadsheetml/2006/main" count="50" uniqueCount="18">
  <si>
    <t>Tax rate class</t>
  </si>
  <si>
    <t>Year</t>
  </si>
  <si>
    <t>Taxable Wages</t>
  </si>
  <si>
    <t>Experience Tax Rate</t>
  </si>
  <si>
    <t>Graduated Social Tax Rate</t>
  </si>
  <si>
    <t>Solvency surcharge</t>
  </si>
  <si>
    <t>Total Tax Rate</t>
  </si>
  <si>
    <t>Tax Paid</t>
  </si>
  <si>
    <t>Average tax per employee</t>
  </si>
  <si>
    <t>Flat social tax factor</t>
  </si>
  <si>
    <t>% Flat Social Cost Graduation Factor Assigned to Rate Class</t>
  </si>
  <si>
    <t>Enter Flat social tax rate for 2020:</t>
  </si>
  <si>
    <t>Enter Taxable wages for a calendar year:</t>
  </si>
  <si>
    <t>Enter Flat social tax rate for 2021:</t>
  </si>
  <si>
    <t>Enter Number of employees</t>
  </si>
  <si>
    <t>Solvency tax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</si>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</sst>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4" fillId="2" borderId="1" xfId="3" applyFont="1" applyFill="1" applyBorder="1" applyAlignment="1">
      <alignment horizontal="center"/>
    </xf>
    <xf numFmtId="3" fontId="5" fillId="0" borderId="2" xfId="3" applyNumberFormat="1" applyFont="1" applyBorder="1" applyAlignment="1">
      <alignment vertical="center" wrapText="1"/>
    </xf>
    <xf numFmtId="0" fontId="4" fillId="2" borderId="1" xfId="3" applyFont="1" applyFill="1" applyBorder="1" applyAlignment="1">
      <alignment horizontal="center" wrapText="1"/>
    </xf>
    <xf numFmtId="0" fontId="5" fillId="0" borderId="2" xfId="3" applyFont="1" applyBorder="1" applyAlignment="1">
      <alignment vertical="center" wrapText="1"/>
    </xf>
    <xf numFmtId="164" fontId="5" fillId="0" borderId="2" xfId="1" applyNumberFormat="1" applyFont="1" applyBorder="1" applyAlignment="1">
      <alignment vertical="center" wrapText="1"/>
    </xf>
    <xf numFmtId="10" fontId="5" fillId="0" borderId="2" xfId="2" applyNumberFormat="1" applyFont="1" applyBorder="1" applyAlignment="1">
      <alignment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10" fontId="6" fillId="0" borderId="2" xfId="2" applyNumberFormat="1" applyFont="1" applyBorder="1" applyAlignment="1">
      <alignment vertical="center"/>
    </xf>
    <xf numFmtId="165" fontId="6" fillId="0" borderId="2" xfId="2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vertical="center"/>
    </xf>
    <xf numFmtId="0" fontId="4" fillId="2" borderId="2" xfId="3" applyFont="1" applyFill="1" applyBorder="1" applyAlignment="1">
      <alignment horizontal="left" wrapText="1"/>
    </xf>
    <xf numFmtId="9" fontId="5" fillId="0" borderId="2" xfId="2" applyNumberFormat="1" applyFont="1" applyBorder="1" applyAlignment="1">
      <alignment vertical="center" wrapText="1"/>
    </xf>
    <xf numFmtId="9" fontId="6" fillId="0" borderId="2" xfId="2" applyNumberFormat="1" applyFont="1" applyBorder="1" applyAlignment="1">
      <alignment vertical="center"/>
    </xf>
    <xf numFmtId="0" fontId="4" fillId="2" borderId="3" xfId="3" applyFont="1" applyFill="1" applyBorder="1" applyAlignment="1">
      <alignment horizontal="center" wrapText="1"/>
    </xf>
    <xf numFmtId="0" fontId="2" fillId="0" borderId="0" xfId="0" applyFont="1"/>
    <xf numFmtId="0" fontId="0" fillId="3" borderId="4" xfId="0" applyFill="1" applyBorder="1"/>
    <xf numFmtId="10" fontId="0" fillId="3" borderId="4" xfId="0" applyNumberFormat="1" applyFill="1" applyBorder="1"/>
    <xf numFmtId="164" fontId="0" fillId="3" borderId="4" xfId="1" applyNumberFormat="1" applyFont="1" applyFill="1" applyBorder="1"/>
    <xf numFmtId="10" fontId="0" fillId="3" borderId="4" xfId="0" applyNumberFormat="1" applyFill="1" applyBorder="1" applyAlignment="1">
      <alignment horizontal="center"/>
    </xf>
    <xf numFmtId="10" fontId="0" fillId="3" borderId="4" xfId="0" applyNumberFormat="1" applyFill="1" applyBorder="1" applyAlignment="1">
      <alignment horizontal="center" vertical="center"/>
    </xf>
    <xf numFmtId="0" fontId="0" fillId="4" borderId="0" xfId="0" applyFill="1"/>
    <xf numFmtId="0" fontId="2" fillId="4" borderId="0" xfId="0" applyFont="1" applyFill="1"/>
    <xf numFmtId="0" fontId="7" fillId="0" borderId="0" xfId="0" applyFont="1"/>
  </cellXfs>
  <cellStyles count="4">
    <cellStyle name="Currency" xfId="1" builtinId="4"/>
    <cellStyle name="Normal" xfId="0" builtinId="0"/>
    <cellStyle name="Normal 3" xfId="3" xr:uid="{758ADC55-0FD1-4243-A48C-A4ACE3BAA49B}"/>
    <cellStyle name="Percent" xfId="2" builtinId="5"/>
  </cellStyles>
  <dxfs count="14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B5E-E4CE-4129-A061-CBAEAC0177B6}">
  <dimension ref="A1:AJ50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Z5" sqref="Z5"/>
    </sheetView>
  </sheetViews>
  <sheetFormatPr defaultRowHeight="14.5" x14ac:dyDescent="0.35"/>
  <cols>
    <col min="1" max="1" width="2.453125" style="21" customWidth="1"/>
    <col min="2" max="2" width="34.6328125" customWidth="1"/>
    <col min="3" max="3" width="12.08984375" bestFit="1" customWidth="1"/>
    <col min="4" max="4" width="8.36328125" bestFit="1" customWidth="1"/>
    <col min="5" max="5" width="9.36328125" bestFit="1" customWidth="1"/>
    <col min="6" max="6" width="8.6328125" bestFit="1" customWidth="1"/>
    <col min="7" max="7" width="13.54296875" bestFit="1" customWidth="1"/>
    <col min="8" max="8" width="8.90625" bestFit="1" customWidth="1"/>
    <col min="9" max="9" width="8.6328125" bestFit="1" customWidth="1"/>
    <col min="10" max="10" width="7.90625" bestFit="1" customWidth="1"/>
    <col min="11" max="11" width="7.6328125" bestFit="1" customWidth="1"/>
    <col min="12" max="12" width="8.08984375" bestFit="1" customWidth="1"/>
    <col min="13" max="13" width="3.1796875" style="21" customWidth="1"/>
    <col min="14" max="14" width="35.36328125" bestFit="1" customWidth="1"/>
    <col min="15" max="15" width="12.08984375" bestFit="1" customWidth="1"/>
    <col min="16" max="16" width="8.36328125" bestFit="1" customWidth="1"/>
    <col min="17" max="17" width="9.36328125" bestFit="1" customWidth="1"/>
    <col min="18" max="18" width="8.6328125" bestFit="1" customWidth="1"/>
    <col min="19" max="19" width="10.54296875" bestFit="1" customWidth="1"/>
    <col min="21" max="21" width="8.6328125" bestFit="1" customWidth="1"/>
    <col min="22" max="22" width="7.90625" bestFit="1" customWidth="1"/>
    <col min="23" max="23" width="7.6328125" bestFit="1" customWidth="1"/>
    <col min="24" max="24" width="8.08984375" bestFit="1" customWidth="1"/>
    <col min="25" max="25" width="2.81640625" style="21" customWidth="1"/>
    <col min="26" max="26" width="35.36328125" bestFit="1" customWidth="1"/>
    <col min="27" max="27" width="9.54296875" bestFit="1" customWidth="1"/>
    <col min="28" max="28" width="8.36328125" bestFit="1" customWidth="1"/>
    <col min="29" max="29" width="8.81640625" bestFit="1" customWidth="1"/>
    <col min="30" max="30" width="8.6328125" bestFit="1" customWidth="1"/>
    <col min="31" max="31" width="8.453125" bestFit="1" customWidth="1"/>
    <col min="33" max="33" width="8.6328125" bestFit="1" customWidth="1"/>
    <col min="34" max="34" width="7.90625" bestFit="1" customWidth="1"/>
    <col min="35" max="35" width="7.6328125" bestFit="1" customWidth="1"/>
    <col min="36" max="36" width="8.08984375" bestFit="1" customWidth="1"/>
  </cols>
  <sheetData>
    <row r="1" spans="2:36" ht="15" thickBot="1" x14ac:dyDescent="0.4">
      <c r="B1" s="15" t="s">
        <v>12</v>
      </c>
      <c r="C1" s="18">
        <f>5*55000</f>
        <v>275000</v>
      </c>
      <c r="N1" s="15" t="s">
        <v>12</v>
      </c>
      <c r="O1" s="18">
        <f>5*55000</f>
        <v>275000</v>
      </c>
      <c r="Z1" s="15" t="s">
        <v>12</v>
      </c>
      <c r="AA1" s="18">
        <f>5*55000</f>
        <v>275000</v>
      </c>
    </row>
    <row r="2" spans="2:36" ht="15" thickBot="1" x14ac:dyDescent="0.4">
      <c r="B2" s="15" t="s">
        <v>11</v>
      </c>
      <c r="C2" s="17">
        <v>2.5000000000000001E-3</v>
      </c>
      <c r="N2" s="15" t="s">
        <v>13</v>
      </c>
      <c r="O2" s="17">
        <v>1.2200000000000001E-2</v>
      </c>
      <c r="Z2" s="15" t="s">
        <v>13</v>
      </c>
      <c r="AA2" s="17">
        <v>1.2200000000000001E-2</v>
      </c>
    </row>
    <row r="3" spans="2:36" ht="15" thickBot="1" x14ac:dyDescent="0.4">
      <c r="B3" s="15" t="s">
        <v>15</v>
      </c>
      <c r="C3" s="19" t="s">
        <v>17</v>
      </c>
      <c r="M3" s="22"/>
      <c r="N3" s="15" t="s">
        <v>15</v>
      </c>
      <c r="O3" s="20" t="s">
        <v>17</v>
      </c>
      <c r="Z3" s="15" t="s">
        <v>15</v>
      </c>
      <c r="AA3" s="20" t="s">
        <v>17</v>
      </c>
    </row>
    <row r="4" spans="2:36" ht="15" thickBot="1" x14ac:dyDescent="0.4">
      <c r="B4" s="15" t="s">
        <v>14</v>
      </c>
      <c r="C4" s="16">
        <v>5</v>
      </c>
      <c r="N4" s="15" t="s">
        <v>14</v>
      </c>
      <c r="O4" s="16">
        <v>5</v>
      </c>
      <c r="Z4" s="15" t="s">
        <v>14</v>
      </c>
      <c r="AA4" s="16">
        <v>5</v>
      </c>
    </row>
    <row r="5" spans="2:36" x14ac:dyDescent="0.35">
      <c r="B5" s="23">
        <v>2020</v>
      </c>
      <c r="N5" s="23">
        <v>2021</v>
      </c>
      <c r="Z5" s="23">
        <v>2022</v>
      </c>
    </row>
    <row r="6" spans="2:36" ht="104.5" x14ac:dyDescent="0.35">
      <c r="B6" s="1" t="s">
        <v>0</v>
      </c>
      <c r="C6" s="1" t="s">
        <v>1</v>
      </c>
      <c r="D6" s="3" t="s">
        <v>2</v>
      </c>
      <c r="E6" s="3" t="s">
        <v>3</v>
      </c>
      <c r="F6" s="14" t="s">
        <v>9</v>
      </c>
      <c r="G6" s="11" t="s">
        <v>10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N6" s="1" t="s">
        <v>0</v>
      </c>
      <c r="O6" s="1" t="s">
        <v>1</v>
      </c>
      <c r="P6" s="3" t="s">
        <v>2</v>
      </c>
      <c r="Q6" s="3" t="s">
        <v>3</v>
      </c>
      <c r="R6" s="14" t="s">
        <v>9</v>
      </c>
      <c r="S6" s="11" t="s">
        <v>10</v>
      </c>
      <c r="T6" s="3" t="s">
        <v>4</v>
      </c>
      <c r="U6" s="3" t="s">
        <v>5</v>
      </c>
      <c r="V6" s="3" t="s">
        <v>6</v>
      </c>
      <c r="W6" s="3" t="s">
        <v>7</v>
      </c>
      <c r="X6" s="3" t="s">
        <v>8</v>
      </c>
      <c r="Z6" s="1" t="s">
        <v>0</v>
      </c>
      <c r="AA6" s="1" t="s">
        <v>1</v>
      </c>
      <c r="AB6" s="3" t="s">
        <v>2</v>
      </c>
      <c r="AC6" s="3" t="s">
        <v>3</v>
      </c>
      <c r="AD6" s="14" t="s">
        <v>9</v>
      </c>
      <c r="AE6" s="11" t="s">
        <v>10</v>
      </c>
      <c r="AF6" s="3" t="s">
        <v>4</v>
      </c>
      <c r="AG6" s="3" t="s">
        <v>5</v>
      </c>
      <c r="AH6" s="3" t="s">
        <v>6</v>
      </c>
      <c r="AI6" s="3" t="s">
        <v>7</v>
      </c>
      <c r="AJ6" s="3" t="s">
        <v>8</v>
      </c>
    </row>
    <row r="7" spans="2:36" x14ac:dyDescent="0.35">
      <c r="B7" s="2">
        <v>1</v>
      </c>
      <c r="C7" s="4">
        <v>2020</v>
      </c>
      <c r="D7" s="5">
        <f>$C$1</f>
        <v>275000</v>
      </c>
      <c r="E7" s="6">
        <v>0</v>
      </c>
      <c r="F7" s="6">
        <f>$C$2</f>
        <v>2.5000000000000001E-3</v>
      </c>
      <c r="G7" s="12">
        <v>0.4</v>
      </c>
      <c r="H7" s="6">
        <f t="shared" ref="H7:H46" si="0">IF(E7+(F7*G7) &gt;6%, 6%-E7, G7*F7)</f>
        <v>1E-3</v>
      </c>
      <c r="I7" s="7">
        <f>IF($C$3="No", 0, 0.2%)</f>
        <v>0</v>
      </c>
      <c r="J7" s="6">
        <f>I7+H7+E7</f>
        <v>1E-3</v>
      </c>
      <c r="K7" s="5">
        <f>D7*J7</f>
        <v>275</v>
      </c>
      <c r="L7" s="5">
        <f>K7/$C$4</f>
        <v>55</v>
      </c>
      <c r="N7" s="2">
        <v>1</v>
      </c>
      <c r="O7" s="4">
        <v>2021</v>
      </c>
      <c r="P7" s="5">
        <f>$O$1</f>
        <v>275000</v>
      </c>
      <c r="Q7" s="6">
        <v>0</v>
      </c>
      <c r="R7" s="6">
        <f>$O$2</f>
        <v>1.2200000000000001E-2</v>
      </c>
      <c r="S7" s="12">
        <v>0.4</v>
      </c>
      <c r="T7" s="6">
        <f t="shared" ref="T7:T39" si="1">IF(Q7+(R7*S7) &gt;6%, 6%-Q7, S7*R7)</f>
        <v>4.8800000000000007E-3</v>
      </c>
      <c r="U7" s="7">
        <f>IF($O$3="No", 0, 0.2%)</f>
        <v>0</v>
      </c>
      <c r="V7" s="6">
        <f>U7+T7+Q7</f>
        <v>4.8800000000000007E-3</v>
      </c>
      <c r="W7" s="5">
        <f>P7*V7</f>
        <v>1342.0000000000002</v>
      </c>
      <c r="X7" s="5">
        <f>W7/$O$4</f>
        <v>268.40000000000003</v>
      </c>
      <c r="Z7" s="2">
        <v>1</v>
      </c>
      <c r="AA7" s="4">
        <v>2021</v>
      </c>
      <c r="AB7" s="5">
        <f>$AA$1</f>
        <v>275000</v>
      </c>
      <c r="AC7" s="6">
        <v>0</v>
      </c>
      <c r="AD7" s="6">
        <f>$AA$2</f>
        <v>1.2200000000000001E-2</v>
      </c>
      <c r="AE7" s="12">
        <v>0.4</v>
      </c>
      <c r="AF7" s="6">
        <f t="shared" ref="AF7:AF39" si="2">IF(AC7+(AD7*AE7) &gt;6%, 6%-AC7, AE7*AD7)</f>
        <v>4.8800000000000007E-3</v>
      </c>
      <c r="AG7" s="7">
        <f>IF($AA$3="No", 0, 0.2%)</f>
        <v>0</v>
      </c>
      <c r="AH7" s="6">
        <f>AG7+AF7+AC7</f>
        <v>4.8800000000000007E-3</v>
      </c>
      <c r="AI7" s="5">
        <f>AB7*AH7</f>
        <v>1342.0000000000002</v>
      </c>
      <c r="AJ7" s="5">
        <f>AI7/$AA$4</f>
        <v>268.40000000000003</v>
      </c>
    </row>
    <row r="8" spans="2:36" x14ac:dyDescent="0.35">
      <c r="B8" s="2">
        <v>2</v>
      </c>
      <c r="C8" s="4">
        <v>2020</v>
      </c>
      <c r="D8" s="5">
        <f t="shared" ref="D8:D46" si="3">$C$1</f>
        <v>275000</v>
      </c>
      <c r="E8" s="6">
        <v>1.1000000000000001E-3</v>
      </c>
      <c r="F8" s="6">
        <f t="shared" ref="F8:F46" si="4">$C$2</f>
        <v>2.5000000000000001E-3</v>
      </c>
      <c r="G8" s="12">
        <v>0.44</v>
      </c>
      <c r="H8" s="8">
        <f t="shared" si="0"/>
        <v>1.1000000000000001E-3</v>
      </c>
      <c r="I8" s="9">
        <f t="shared" ref="I8:I46" si="5">IF($C$3="No", 0, 0.2%)</f>
        <v>0</v>
      </c>
      <c r="J8" s="8">
        <f t="shared" ref="J8:J46" si="6">I8+H8+E8</f>
        <v>2.2000000000000001E-3</v>
      </c>
      <c r="K8" s="10">
        <f t="shared" ref="K8:K46" si="7">D8*J8</f>
        <v>605</v>
      </c>
      <c r="L8" s="10">
        <f t="shared" ref="L8:L46" si="8">K8/$C$4</f>
        <v>121</v>
      </c>
      <c r="N8" s="2">
        <v>2</v>
      </c>
      <c r="O8" s="4">
        <v>2021</v>
      </c>
      <c r="P8" s="5">
        <f t="shared" ref="P8:P46" si="9">$O$1</f>
        <v>275000</v>
      </c>
      <c r="Q8" s="6">
        <v>1.1000000000000001E-3</v>
      </c>
      <c r="R8" s="6">
        <f t="shared" ref="R8:R46" si="10">$O$2</f>
        <v>1.2200000000000001E-2</v>
      </c>
      <c r="S8" s="12">
        <v>0.44</v>
      </c>
      <c r="T8" s="8">
        <f t="shared" si="1"/>
        <v>5.3680000000000004E-3</v>
      </c>
      <c r="U8" s="9">
        <f t="shared" ref="U8:U46" si="11">IF($O$3="No", 0, 0.2%)</f>
        <v>0</v>
      </c>
      <c r="V8" s="8">
        <f t="shared" ref="V8:V46" si="12">U8+T8+Q8</f>
        <v>6.4680000000000007E-3</v>
      </c>
      <c r="W8" s="10">
        <f t="shared" ref="W8:W46" si="13">P8*V8</f>
        <v>1778.7000000000003</v>
      </c>
      <c r="X8" s="10">
        <f t="shared" ref="X8:X46" si="14">W8/$O$4</f>
        <v>355.74000000000007</v>
      </c>
      <c r="Z8" s="2">
        <v>2</v>
      </c>
      <c r="AA8" s="4">
        <v>2021</v>
      </c>
      <c r="AB8" s="5">
        <f t="shared" ref="AB8:AB46" si="15">$AA$1</f>
        <v>275000</v>
      </c>
      <c r="AC8" s="6">
        <v>1.1000000000000001E-3</v>
      </c>
      <c r="AD8" s="6">
        <f t="shared" ref="AD8:AD46" si="16">$AA$2</f>
        <v>1.2200000000000001E-2</v>
      </c>
      <c r="AE8" s="12">
        <v>0.44</v>
      </c>
      <c r="AF8" s="8">
        <f t="shared" si="2"/>
        <v>5.3680000000000004E-3</v>
      </c>
      <c r="AG8" s="9">
        <f t="shared" ref="AG8:AG46" si="17">IF($AA$3="No", 0, 0.2%)</f>
        <v>0</v>
      </c>
      <c r="AH8" s="8">
        <f t="shared" ref="AH8:AH46" si="18">AG8+AF8+AC8</f>
        <v>6.4680000000000007E-3</v>
      </c>
      <c r="AI8" s="10">
        <f t="shared" ref="AI8:AI46" si="19">AB8*AH8</f>
        <v>1778.7000000000003</v>
      </c>
      <c r="AJ8" s="10">
        <f t="shared" ref="AJ8:AJ46" si="20">AI8/$AA$4</f>
        <v>355.74000000000007</v>
      </c>
    </row>
    <row r="9" spans="2:36" x14ac:dyDescent="0.35">
      <c r="B9" s="2">
        <v>3</v>
      </c>
      <c r="C9" s="4">
        <v>2020</v>
      </c>
      <c r="D9" s="5">
        <f t="shared" si="3"/>
        <v>275000</v>
      </c>
      <c r="E9" s="6">
        <v>2.2000000000000001E-3</v>
      </c>
      <c r="F9" s="6">
        <f t="shared" si="4"/>
        <v>2.5000000000000001E-3</v>
      </c>
      <c r="G9" s="12">
        <v>0.48</v>
      </c>
      <c r="H9" s="8">
        <f t="shared" si="0"/>
        <v>1.1999999999999999E-3</v>
      </c>
      <c r="I9" s="9">
        <f t="shared" si="5"/>
        <v>0</v>
      </c>
      <c r="J9" s="8">
        <f t="shared" si="6"/>
        <v>3.4000000000000002E-3</v>
      </c>
      <c r="K9" s="10">
        <f t="shared" si="7"/>
        <v>935.00000000000011</v>
      </c>
      <c r="L9" s="10">
        <f t="shared" si="8"/>
        <v>187.00000000000003</v>
      </c>
      <c r="N9" s="2">
        <v>3</v>
      </c>
      <c r="O9" s="4">
        <v>2021</v>
      </c>
      <c r="P9" s="5">
        <f t="shared" si="9"/>
        <v>275000</v>
      </c>
      <c r="Q9" s="6">
        <v>2.2000000000000001E-3</v>
      </c>
      <c r="R9" s="6">
        <f t="shared" si="10"/>
        <v>1.2200000000000001E-2</v>
      </c>
      <c r="S9" s="12">
        <v>0.48</v>
      </c>
      <c r="T9" s="8">
        <f t="shared" si="1"/>
        <v>5.8560000000000001E-3</v>
      </c>
      <c r="U9" s="9">
        <f t="shared" si="11"/>
        <v>0</v>
      </c>
      <c r="V9" s="8">
        <f t="shared" si="12"/>
        <v>8.0560000000000007E-3</v>
      </c>
      <c r="W9" s="10">
        <f t="shared" si="13"/>
        <v>2215.4</v>
      </c>
      <c r="X9" s="10">
        <f t="shared" si="14"/>
        <v>443.08000000000004</v>
      </c>
      <c r="Z9" s="2">
        <v>3</v>
      </c>
      <c r="AA9" s="4">
        <v>2021</v>
      </c>
      <c r="AB9" s="5">
        <f t="shared" si="15"/>
        <v>275000</v>
      </c>
      <c r="AC9" s="6">
        <v>2.2000000000000001E-3</v>
      </c>
      <c r="AD9" s="6">
        <f t="shared" si="16"/>
        <v>1.2200000000000001E-2</v>
      </c>
      <c r="AE9" s="12">
        <v>0.48</v>
      </c>
      <c r="AF9" s="8">
        <f t="shared" si="2"/>
        <v>5.8560000000000001E-3</v>
      </c>
      <c r="AG9" s="9">
        <f t="shared" si="17"/>
        <v>0</v>
      </c>
      <c r="AH9" s="8">
        <f t="shared" si="18"/>
        <v>8.0560000000000007E-3</v>
      </c>
      <c r="AI9" s="10">
        <f t="shared" si="19"/>
        <v>2215.4</v>
      </c>
      <c r="AJ9" s="10">
        <f t="shared" si="20"/>
        <v>443.08000000000004</v>
      </c>
    </row>
    <row r="10" spans="2:36" x14ac:dyDescent="0.35">
      <c r="B10" s="2">
        <v>4</v>
      </c>
      <c r="C10" s="4">
        <v>2020</v>
      </c>
      <c r="D10" s="5">
        <f t="shared" si="3"/>
        <v>275000</v>
      </c>
      <c r="E10" s="6">
        <v>3.3E-3</v>
      </c>
      <c r="F10" s="6">
        <f t="shared" si="4"/>
        <v>2.5000000000000001E-3</v>
      </c>
      <c r="G10" s="12">
        <v>0.52</v>
      </c>
      <c r="H10" s="8">
        <f t="shared" si="0"/>
        <v>1.3000000000000002E-3</v>
      </c>
      <c r="I10" s="9">
        <f t="shared" si="5"/>
        <v>0</v>
      </c>
      <c r="J10" s="8">
        <f t="shared" si="6"/>
        <v>4.5999999999999999E-3</v>
      </c>
      <c r="K10" s="10">
        <f t="shared" si="7"/>
        <v>1265</v>
      </c>
      <c r="L10" s="10">
        <f t="shared" si="8"/>
        <v>253</v>
      </c>
      <c r="N10" s="2">
        <v>4</v>
      </c>
      <c r="O10" s="4">
        <v>2021</v>
      </c>
      <c r="P10" s="5">
        <f t="shared" si="9"/>
        <v>275000</v>
      </c>
      <c r="Q10" s="6">
        <v>3.3E-3</v>
      </c>
      <c r="R10" s="6">
        <f t="shared" si="10"/>
        <v>1.2200000000000001E-2</v>
      </c>
      <c r="S10" s="12">
        <v>0.52</v>
      </c>
      <c r="T10" s="8">
        <f t="shared" si="1"/>
        <v>6.3440000000000007E-3</v>
      </c>
      <c r="U10" s="9">
        <f t="shared" si="11"/>
        <v>0</v>
      </c>
      <c r="V10" s="8">
        <f t="shared" si="12"/>
        <v>9.6439999999999998E-3</v>
      </c>
      <c r="W10" s="10">
        <f t="shared" si="13"/>
        <v>2652.1</v>
      </c>
      <c r="X10" s="10">
        <f t="shared" si="14"/>
        <v>530.41999999999996</v>
      </c>
      <c r="Z10" s="2">
        <v>4</v>
      </c>
      <c r="AA10" s="4">
        <v>2021</v>
      </c>
      <c r="AB10" s="5">
        <f t="shared" si="15"/>
        <v>275000</v>
      </c>
      <c r="AC10" s="6">
        <v>3.3E-3</v>
      </c>
      <c r="AD10" s="6">
        <f t="shared" si="16"/>
        <v>1.2200000000000001E-2</v>
      </c>
      <c r="AE10" s="12">
        <v>0.52</v>
      </c>
      <c r="AF10" s="8">
        <f t="shared" si="2"/>
        <v>6.3440000000000007E-3</v>
      </c>
      <c r="AG10" s="9">
        <f t="shared" si="17"/>
        <v>0</v>
      </c>
      <c r="AH10" s="8">
        <f t="shared" si="18"/>
        <v>9.6439999999999998E-3</v>
      </c>
      <c r="AI10" s="10">
        <f t="shared" si="19"/>
        <v>2652.1</v>
      </c>
      <c r="AJ10" s="10">
        <f t="shared" si="20"/>
        <v>530.41999999999996</v>
      </c>
    </row>
    <row r="11" spans="2:36" x14ac:dyDescent="0.35">
      <c r="B11" s="2">
        <v>5</v>
      </c>
      <c r="C11" s="4">
        <v>2020</v>
      </c>
      <c r="D11" s="5">
        <f t="shared" si="3"/>
        <v>275000</v>
      </c>
      <c r="E11" s="6">
        <v>4.3E-3</v>
      </c>
      <c r="F11" s="6">
        <f t="shared" si="4"/>
        <v>2.5000000000000001E-3</v>
      </c>
      <c r="G11" s="12">
        <v>0.56000000000000005</v>
      </c>
      <c r="H11" s="8">
        <f t="shared" si="0"/>
        <v>1.4000000000000002E-3</v>
      </c>
      <c r="I11" s="9">
        <f t="shared" si="5"/>
        <v>0</v>
      </c>
      <c r="J11" s="8">
        <f t="shared" si="6"/>
        <v>5.7000000000000002E-3</v>
      </c>
      <c r="K11" s="10">
        <f t="shared" si="7"/>
        <v>1567.5</v>
      </c>
      <c r="L11" s="10">
        <f t="shared" si="8"/>
        <v>313.5</v>
      </c>
      <c r="N11" s="2">
        <v>5</v>
      </c>
      <c r="O11" s="4">
        <v>2021</v>
      </c>
      <c r="P11" s="5">
        <f t="shared" si="9"/>
        <v>275000</v>
      </c>
      <c r="Q11" s="6">
        <v>4.3E-3</v>
      </c>
      <c r="R11" s="6">
        <f t="shared" si="10"/>
        <v>1.2200000000000001E-2</v>
      </c>
      <c r="S11" s="12">
        <v>0.56000000000000005</v>
      </c>
      <c r="T11" s="8">
        <f t="shared" si="1"/>
        <v>6.8320000000000013E-3</v>
      </c>
      <c r="U11" s="9">
        <f t="shared" si="11"/>
        <v>0</v>
      </c>
      <c r="V11" s="8">
        <f t="shared" si="12"/>
        <v>1.1132000000000001E-2</v>
      </c>
      <c r="W11" s="10">
        <f t="shared" si="13"/>
        <v>3061.3</v>
      </c>
      <c r="X11" s="10">
        <f t="shared" si="14"/>
        <v>612.26</v>
      </c>
      <c r="Z11" s="2">
        <v>5</v>
      </c>
      <c r="AA11" s="4">
        <v>2021</v>
      </c>
      <c r="AB11" s="5">
        <f t="shared" si="15"/>
        <v>275000</v>
      </c>
      <c r="AC11" s="6">
        <v>4.3E-3</v>
      </c>
      <c r="AD11" s="6">
        <f t="shared" si="16"/>
        <v>1.2200000000000001E-2</v>
      </c>
      <c r="AE11" s="12">
        <v>0.56000000000000005</v>
      </c>
      <c r="AF11" s="8">
        <f t="shared" si="2"/>
        <v>6.8320000000000013E-3</v>
      </c>
      <c r="AG11" s="9">
        <f t="shared" si="17"/>
        <v>0</v>
      </c>
      <c r="AH11" s="8">
        <f t="shared" si="18"/>
        <v>1.1132000000000001E-2</v>
      </c>
      <c r="AI11" s="10">
        <f t="shared" si="19"/>
        <v>3061.3</v>
      </c>
      <c r="AJ11" s="10">
        <f t="shared" si="20"/>
        <v>612.26</v>
      </c>
    </row>
    <row r="12" spans="2:36" x14ac:dyDescent="0.35">
      <c r="B12" s="2">
        <v>6</v>
      </c>
      <c r="C12" s="4">
        <v>2020</v>
      </c>
      <c r="D12" s="5">
        <f t="shared" si="3"/>
        <v>275000</v>
      </c>
      <c r="E12" s="6">
        <v>5.4000000000000003E-3</v>
      </c>
      <c r="F12" s="6">
        <f t="shared" si="4"/>
        <v>2.5000000000000001E-3</v>
      </c>
      <c r="G12" s="12">
        <v>0.6</v>
      </c>
      <c r="H12" s="8">
        <f t="shared" si="0"/>
        <v>1.5E-3</v>
      </c>
      <c r="I12" s="9">
        <f t="shared" si="5"/>
        <v>0</v>
      </c>
      <c r="J12" s="8">
        <f t="shared" si="6"/>
        <v>6.8999999999999999E-3</v>
      </c>
      <c r="K12" s="10">
        <f t="shared" si="7"/>
        <v>1897.5</v>
      </c>
      <c r="L12" s="10">
        <f t="shared" si="8"/>
        <v>379.5</v>
      </c>
      <c r="N12" s="2">
        <v>6</v>
      </c>
      <c r="O12" s="4">
        <v>2021</v>
      </c>
      <c r="P12" s="5">
        <f t="shared" si="9"/>
        <v>275000</v>
      </c>
      <c r="Q12" s="6">
        <v>5.4000000000000003E-3</v>
      </c>
      <c r="R12" s="6">
        <f t="shared" si="10"/>
        <v>1.2200000000000001E-2</v>
      </c>
      <c r="S12" s="12">
        <v>0.6</v>
      </c>
      <c r="T12" s="8">
        <f t="shared" si="1"/>
        <v>7.3200000000000001E-3</v>
      </c>
      <c r="U12" s="9">
        <f t="shared" si="11"/>
        <v>0</v>
      </c>
      <c r="V12" s="8">
        <f t="shared" si="12"/>
        <v>1.272E-2</v>
      </c>
      <c r="W12" s="10">
        <f t="shared" si="13"/>
        <v>3498</v>
      </c>
      <c r="X12" s="10">
        <f t="shared" si="14"/>
        <v>699.6</v>
      </c>
      <c r="Z12" s="2">
        <v>6</v>
      </c>
      <c r="AA12" s="4">
        <v>2021</v>
      </c>
      <c r="AB12" s="5">
        <f t="shared" si="15"/>
        <v>275000</v>
      </c>
      <c r="AC12" s="6">
        <v>5.4000000000000003E-3</v>
      </c>
      <c r="AD12" s="6">
        <f t="shared" si="16"/>
        <v>1.2200000000000001E-2</v>
      </c>
      <c r="AE12" s="12">
        <v>0.6</v>
      </c>
      <c r="AF12" s="8">
        <f t="shared" si="2"/>
        <v>7.3200000000000001E-3</v>
      </c>
      <c r="AG12" s="9">
        <f t="shared" si="17"/>
        <v>0</v>
      </c>
      <c r="AH12" s="8">
        <f t="shared" si="18"/>
        <v>1.272E-2</v>
      </c>
      <c r="AI12" s="10">
        <f t="shared" si="19"/>
        <v>3498</v>
      </c>
      <c r="AJ12" s="10">
        <f t="shared" si="20"/>
        <v>699.6</v>
      </c>
    </row>
    <row r="13" spans="2:36" x14ac:dyDescent="0.35">
      <c r="B13" s="2">
        <v>7</v>
      </c>
      <c r="C13" s="4">
        <v>2020</v>
      </c>
      <c r="D13" s="5">
        <f t="shared" si="3"/>
        <v>275000</v>
      </c>
      <c r="E13" s="6">
        <v>6.4999999999999997E-3</v>
      </c>
      <c r="F13" s="6">
        <f t="shared" si="4"/>
        <v>2.5000000000000001E-3</v>
      </c>
      <c r="G13" s="12">
        <v>0.64</v>
      </c>
      <c r="H13" s="8">
        <f t="shared" si="0"/>
        <v>1.6000000000000001E-3</v>
      </c>
      <c r="I13" s="9">
        <f t="shared" si="5"/>
        <v>0</v>
      </c>
      <c r="J13" s="8">
        <f t="shared" si="6"/>
        <v>8.0999999999999996E-3</v>
      </c>
      <c r="K13" s="10">
        <f t="shared" si="7"/>
        <v>2227.5</v>
      </c>
      <c r="L13" s="10">
        <f t="shared" si="8"/>
        <v>445.5</v>
      </c>
      <c r="N13" s="2">
        <v>7</v>
      </c>
      <c r="O13" s="4">
        <v>2021</v>
      </c>
      <c r="P13" s="5">
        <f t="shared" si="9"/>
        <v>275000</v>
      </c>
      <c r="Q13" s="6">
        <v>6.4999999999999997E-3</v>
      </c>
      <c r="R13" s="6">
        <f t="shared" si="10"/>
        <v>1.2200000000000001E-2</v>
      </c>
      <c r="S13" s="12">
        <v>0.64</v>
      </c>
      <c r="T13" s="8">
        <f t="shared" si="1"/>
        <v>7.8080000000000007E-3</v>
      </c>
      <c r="U13" s="9">
        <f t="shared" si="11"/>
        <v>0</v>
      </c>
      <c r="V13" s="8">
        <f t="shared" si="12"/>
        <v>1.4308000000000001E-2</v>
      </c>
      <c r="W13" s="10">
        <f t="shared" si="13"/>
        <v>3934.7000000000003</v>
      </c>
      <c r="X13" s="10">
        <f t="shared" si="14"/>
        <v>786.94</v>
      </c>
      <c r="Z13" s="2">
        <v>7</v>
      </c>
      <c r="AA13" s="4">
        <v>2021</v>
      </c>
      <c r="AB13" s="5">
        <f t="shared" si="15"/>
        <v>275000</v>
      </c>
      <c r="AC13" s="6">
        <v>6.4999999999999997E-3</v>
      </c>
      <c r="AD13" s="6">
        <f t="shared" si="16"/>
        <v>1.2200000000000001E-2</v>
      </c>
      <c r="AE13" s="12">
        <v>0.64</v>
      </c>
      <c r="AF13" s="8">
        <f t="shared" si="2"/>
        <v>7.8080000000000007E-3</v>
      </c>
      <c r="AG13" s="9">
        <f t="shared" si="17"/>
        <v>0</v>
      </c>
      <c r="AH13" s="8">
        <f t="shared" si="18"/>
        <v>1.4308000000000001E-2</v>
      </c>
      <c r="AI13" s="10">
        <f t="shared" si="19"/>
        <v>3934.7000000000003</v>
      </c>
      <c r="AJ13" s="10">
        <f t="shared" si="20"/>
        <v>786.94</v>
      </c>
    </row>
    <row r="14" spans="2:36" x14ac:dyDescent="0.35">
      <c r="B14" s="2">
        <v>8</v>
      </c>
      <c r="C14" s="4">
        <v>2020</v>
      </c>
      <c r="D14" s="5">
        <f t="shared" si="3"/>
        <v>275000</v>
      </c>
      <c r="E14" s="6">
        <v>7.6E-3</v>
      </c>
      <c r="F14" s="6">
        <f t="shared" si="4"/>
        <v>2.5000000000000001E-3</v>
      </c>
      <c r="G14" s="12">
        <v>0.68</v>
      </c>
      <c r="H14" s="8">
        <f t="shared" si="0"/>
        <v>1.7000000000000001E-3</v>
      </c>
      <c r="I14" s="9">
        <f t="shared" si="5"/>
        <v>0</v>
      </c>
      <c r="J14" s="8">
        <f t="shared" si="6"/>
        <v>9.2999999999999992E-3</v>
      </c>
      <c r="K14" s="10">
        <f t="shared" si="7"/>
        <v>2557.5</v>
      </c>
      <c r="L14" s="10">
        <f t="shared" si="8"/>
        <v>511.5</v>
      </c>
      <c r="N14" s="2">
        <v>8</v>
      </c>
      <c r="O14" s="4">
        <v>2021</v>
      </c>
      <c r="P14" s="5">
        <f t="shared" si="9"/>
        <v>275000</v>
      </c>
      <c r="Q14" s="6">
        <v>7.6E-3</v>
      </c>
      <c r="R14" s="6">
        <f t="shared" si="10"/>
        <v>1.2200000000000001E-2</v>
      </c>
      <c r="S14" s="12">
        <v>0.68</v>
      </c>
      <c r="T14" s="8">
        <f t="shared" si="1"/>
        <v>8.2960000000000013E-3</v>
      </c>
      <c r="U14" s="9">
        <f t="shared" si="11"/>
        <v>0</v>
      </c>
      <c r="V14" s="8">
        <f t="shared" si="12"/>
        <v>1.5896E-2</v>
      </c>
      <c r="W14" s="10">
        <f t="shared" si="13"/>
        <v>4371.4000000000005</v>
      </c>
      <c r="X14" s="10">
        <f t="shared" si="14"/>
        <v>874.28000000000009</v>
      </c>
      <c r="Z14" s="2">
        <v>8</v>
      </c>
      <c r="AA14" s="4">
        <v>2021</v>
      </c>
      <c r="AB14" s="5">
        <f t="shared" si="15"/>
        <v>275000</v>
      </c>
      <c r="AC14" s="6">
        <v>7.6E-3</v>
      </c>
      <c r="AD14" s="6">
        <f t="shared" si="16"/>
        <v>1.2200000000000001E-2</v>
      </c>
      <c r="AE14" s="12">
        <v>0.68</v>
      </c>
      <c r="AF14" s="8">
        <f t="shared" si="2"/>
        <v>8.2960000000000013E-3</v>
      </c>
      <c r="AG14" s="9">
        <f t="shared" si="17"/>
        <v>0</v>
      </c>
      <c r="AH14" s="8">
        <f t="shared" si="18"/>
        <v>1.5896E-2</v>
      </c>
      <c r="AI14" s="10">
        <f t="shared" si="19"/>
        <v>4371.4000000000005</v>
      </c>
      <c r="AJ14" s="10">
        <f t="shared" si="20"/>
        <v>874.28000000000009</v>
      </c>
    </row>
    <row r="15" spans="2:36" x14ac:dyDescent="0.35">
      <c r="B15" s="2">
        <v>9</v>
      </c>
      <c r="C15" s="4">
        <v>2020</v>
      </c>
      <c r="D15" s="5">
        <f t="shared" si="3"/>
        <v>275000</v>
      </c>
      <c r="E15" s="6">
        <v>8.8000000000000005E-3</v>
      </c>
      <c r="F15" s="6">
        <f t="shared" si="4"/>
        <v>2.5000000000000001E-3</v>
      </c>
      <c r="G15" s="12">
        <v>0.72</v>
      </c>
      <c r="H15" s="8">
        <f t="shared" si="0"/>
        <v>1.8E-3</v>
      </c>
      <c r="I15" s="9">
        <f t="shared" si="5"/>
        <v>0</v>
      </c>
      <c r="J15" s="8">
        <f t="shared" si="6"/>
        <v>1.06E-2</v>
      </c>
      <c r="K15" s="10">
        <f t="shared" si="7"/>
        <v>2915</v>
      </c>
      <c r="L15" s="10">
        <f t="shared" si="8"/>
        <v>583</v>
      </c>
      <c r="N15" s="2">
        <v>9</v>
      </c>
      <c r="O15" s="4">
        <v>2021</v>
      </c>
      <c r="P15" s="5">
        <f t="shared" si="9"/>
        <v>275000</v>
      </c>
      <c r="Q15" s="6">
        <v>8.8000000000000005E-3</v>
      </c>
      <c r="R15" s="6">
        <f t="shared" si="10"/>
        <v>1.2200000000000001E-2</v>
      </c>
      <c r="S15" s="12">
        <v>0.72</v>
      </c>
      <c r="T15" s="8">
        <f t="shared" si="1"/>
        <v>8.7840000000000001E-3</v>
      </c>
      <c r="U15" s="9">
        <f t="shared" si="11"/>
        <v>0</v>
      </c>
      <c r="V15" s="8">
        <f t="shared" si="12"/>
        <v>1.7584000000000002E-2</v>
      </c>
      <c r="W15" s="10">
        <f t="shared" si="13"/>
        <v>4835.6000000000004</v>
      </c>
      <c r="X15" s="10">
        <f t="shared" si="14"/>
        <v>967.12000000000012</v>
      </c>
      <c r="Z15" s="2">
        <v>9</v>
      </c>
      <c r="AA15" s="4">
        <v>2021</v>
      </c>
      <c r="AB15" s="5">
        <f t="shared" si="15"/>
        <v>275000</v>
      </c>
      <c r="AC15" s="6">
        <v>8.8000000000000005E-3</v>
      </c>
      <c r="AD15" s="6">
        <f t="shared" si="16"/>
        <v>1.2200000000000001E-2</v>
      </c>
      <c r="AE15" s="12">
        <v>0.72</v>
      </c>
      <c r="AF15" s="8">
        <f t="shared" si="2"/>
        <v>8.7840000000000001E-3</v>
      </c>
      <c r="AG15" s="9">
        <f t="shared" si="17"/>
        <v>0</v>
      </c>
      <c r="AH15" s="8">
        <f t="shared" si="18"/>
        <v>1.7584000000000002E-2</v>
      </c>
      <c r="AI15" s="10">
        <f t="shared" si="19"/>
        <v>4835.6000000000004</v>
      </c>
      <c r="AJ15" s="10">
        <f t="shared" si="20"/>
        <v>967.12000000000012</v>
      </c>
    </row>
    <row r="16" spans="2:36" x14ac:dyDescent="0.35">
      <c r="B16" s="2">
        <v>10</v>
      </c>
      <c r="C16" s="4">
        <v>2020</v>
      </c>
      <c r="D16" s="5">
        <f t="shared" si="3"/>
        <v>275000</v>
      </c>
      <c r="E16" s="6">
        <v>1.01E-2</v>
      </c>
      <c r="F16" s="6">
        <f t="shared" si="4"/>
        <v>2.5000000000000001E-3</v>
      </c>
      <c r="G16" s="12">
        <v>0.76</v>
      </c>
      <c r="H16" s="8">
        <f t="shared" si="0"/>
        <v>1.9E-3</v>
      </c>
      <c r="I16" s="9">
        <f t="shared" si="5"/>
        <v>0</v>
      </c>
      <c r="J16" s="8">
        <f t="shared" si="6"/>
        <v>1.2E-2</v>
      </c>
      <c r="K16" s="10">
        <f t="shared" si="7"/>
        <v>3300</v>
      </c>
      <c r="L16" s="10">
        <f t="shared" si="8"/>
        <v>660</v>
      </c>
      <c r="N16" s="2">
        <v>10</v>
      </c>
      <c r="O16" s="4">
        <v>2021</v>
      </c>
      <c r="P16" s="5">
        <f t="shared" si="9"/>
        <v>275000</v>
      </c>
      <c r="Q16" s="6">
        <v>1.01E-2</v>
      </c>
      <c r="R16" s="6">
        <f t="shared" si="10"/>
        <v>1.2200000000000001E-2</v>
      </c>
      <c r="S16" s="12">
        <v>0.76</v>
      </c>
      <c r="T16" s="8">
        <f t="shared" si="1"/>
        <v>9.2720000000000007E-3</v>
      </c>
      <c r="U16" s="9">
        <f t="shared" si="11"/>
        <v>0</v>
      </c>
      <c r="V16" s="8">
        <f t="shared" si="12"/>
        <v>1.9372E-2</v>
      </c>
      <c r="W16" s="10">
        <f t="shared" si="13"/>
        <v>5327.3</v>
      </c>
      <c r="X16" s="10">
        <f t="shared" si="14"/>
        <v>1065.46</v>
      </c>
      <c r="Z16" s="2">
        <v>10</v>
      </c>
      <c r="AA16" s="4">
        <v>2021</v>
      </c>
      <c r="AB16" s="5">
        <f t="shared" si="15"/>
        <v>275000</v>
      </c>
      <c r="AC16" s="6">
        <v>1.01E-2</v>
      </c>
      <c r="AD16" s="6">
        <f t="shared" si="16"/>
        <v>1.2200000000000001E-2</v>
      </c>
      <c r="AE16" s="12">
        <v>0.76</v>
      </c>
      <c r="AF16" s="8">
        <f t="shared" si="2"/>
        <v>9.2720000000000007E-3</v>
      </c>
      <c r="AG16" s="9">
        <f t="shared" si="17"/>
        <v>0</v>
      </c>
      <c r="AH16" s="8">
        <f t="shared" si="18"/>
        <v>1.9372E-2</v>
      </c>
      <c r="AI16" s="10">
        <f t="shared" si="19"/>
        <v>5327.3</v>
      </c>
      <c r="AJ16" s="10">
        <f t="shared" si="20"/>
        <v>1065.46</v>
      </c>
    </row>
    <row r="17" spans="2:36" x14ac:dyDescent="0.35">
      <c r="B17" s="2">
        <v>11</v>
      </c>
      <c r="C17" s="4">
        <v>2020</v>
      </c>
      <c r="D17" s="5">
        <f t="shared" si="3"/>
        <v>275000</v>
      </c>
      <c r="E17" s="6">
        <v>1.14E-2</v>
      </c>
      <c r="F17" s="6">
        <f t="shared" si="4"/>
        <v>2.5000000000000001E-3</v>
      </c>
      <c r="G17" s="12">
        <v>0.8</v>
      </c>
      <c r="H17" s="8">
        <f t="shared" si="0"/>
        <v>2E-3</v>
      </c>
      <c r="I17" s="9">
        <f t="shared" si="5"/>
        <v>0</v>
      </c>
      <c r="J17" s="8">
        <f t="shared" si="6"/>
        <v>1.34E-2</v>
      </c>
      <c r="K17" s="10">
        <f t="shared" si="7"/>
        <v>3685</v>
      </c>
      <c r="L17" s="10">
        <f t="shared" si="8"/>
        <v>737</v>
      </c>
      <c r="N17" s="2">
        <v>11</v>
      </c>
      <c r="O17" s="4">
        <v>2021</v>
      </c>
      <c r="P17" s="5">
        <f t="shared" si="9"/>
        <v>275000</v>
      </c>
      <c r="Q17" s="6">
        <v>1.14E-2</v>
      </c>
      <c r="R17" s="6">
        <f t="shared" si="10"/>
        <v>1.2200000000000001E-2</v>
      </c>
      <c r="S17" s="12">
        <v>0.8</v>
      </c>
      <c r="T17" s="8">
        <f t="shared" si="1"/>
        <v>9.7600000000000013E-3</v>
      </c>
      <c r="U17" s="9">
        <f t="shared" si="11"/>
        <v>0</v>
      </c>
      <c r="V17" s="8">
        <f t="shared" si="12"/>
        <v>2.1160000000000002E-2</v>
      </c>
      <c r="W17" s="10">
        <f t="shared" si="13"/>
        <v>5819.0000000000009</v>
      </c>
      <c r="X17" s="10">
        <f t="shared" si="14"/>
        <v>1163.8000000000002</v>
      </c>
      <c r="Z17" s="2">
        <v>11</v>
      </c>
      <c r="AA17" s="4">
        <v>2021</v>
      </c>
      <c r="AB17" s="5">
        <f t="shared" si="15"/>
        <v>275000</v>
      </c>
      <c r="AC17" s="6">
        <v>1.14E-2</v>
      </c>
      <c r="AD17" s="6">
        <f t="shared" si="16"/>
        <v>1.2200000000000001E-2</v>
      </c>
      <c r="AE17" s="12">
        <v>0.8</v>
      </c>
      <c r="AF17" s="8">
        <f t="shared" si="2"/>
        <v>9.7600000000000013E-3</v>
      </c>
      <c r="AG17" s="9">
        <f t="shared" si="17"/>
        <v>0</v>
      </c>
      <c r="AH17" s="8">
        <f t="shared" si="18"/>
        <v>2.1160000000000002E-2</v>
      </c>
      <c r="AI17" s="10">
        <f t="shared" si="19"/>
        <v>5819.0000000000009</v>
      </c>
      <c r="AJ17" s="10">
        <f t="shared" si="20"/>
        <v>1163.8000000000002</v>
      </c>
    </row>
    <row r="18" spans="2:36" x14ac:dyDescent="0.35">
      <c r="B18" s="2">
        <v>12</v>
      </c>
      <c r="C18" s="4">
        <v>2020</v>
      </c>
      <c r="D18" s="5">
        <f t="shared" si="3"/>
        <v>275000</v>
      </c>
      <c r="E18" s="6">
        <v>1.2800000000000001E-2</v>
      </c>
      <c r="F18" s="6">
        <f t="shared" si="4"/>
        <v>2.5000000000000001E-3</v>
      </c>
      <c r="G18" s="12">
        <v>0.84</v>
      </c>
      <c r="H18" s="8">
        <f t="shared" si="0"/>
        <v>2.0999999999999999E-3</v>
      </c>
      <c r="I18" s="9">
        <f t="shared" si="5"/>
        <v>0</v>
      </c>
      <c r="J18" s="8">
        <f t="shared" si="6"/>
        <v>1.49E-2</v>
      </c>
      <c r="K18" s="10">
        <f t="shared" si="7"/>
        <v>4097.5</v>
      </c>
      <c r="L18" s="10">
        <f t="shared" si="8"/>
        <v>819.5</v>
      </c>
      <c r="N18" s="2">
        <v>12</v>
      </c>
      <c r="O18" s="4">
        <v>2021</v>
      </c>
      <c r="P18" s="5">
        <f t="shared" si="9"/>
        <v>275000</v>
      </c>
      <c r="Q18" s="6">
        <v>1.2800000000000001E-2</v>
      </c>
      <c r="R18" s="6">
        <f t="shared" si="10"/>
        <v>1.2200000000000001E-2</v>
      </c>
      <c r="S18" s="12">
        <v>0.84</v>
      </c>
      <c r="T18" s="8">
        <f t="shared" si="1"/>
        <v>1.0248E-2</v>
      </c>
      <c r="U18" s="9">
        <f t="shared" si="11"/>
        <v>0</v>
      </c>
      <c r="V18" s="8">
        <f t="shared" si="12"/>
        <v>2.3047999999999999E-2</v>
      </c>
      <c r="W18" s="10">
        <f t="shared" si="13"/>
        <v>6338.2</v>
      </c>
      <c r="X18" s="10">
        <f t="shared" si="14"/>
        <v>1267.6399999999999</v>
      </c>
      <c r="Z18" s="2">
        <v>12</v>
      </c>
      <c r="AA18" s="4">
        <v>2021</v>
      </c>
      <c r="AB18" s="5">
        <f t="shared" si="15"/>
        <v>275000</v>
      </c>
      <c r="AC18" s="6">
        <v>1.2800000000000001E-2</v>
      </c>
      <c r="AD18" s="6">
        <f t="shared" si="16"/>
        <v>1.2200000000000001E-2</v>
      </c>
      <c r="AE18" s="12">
        <v>0.84</v>
      </c>
      <c r="AF18" s="8">
        <f t="shared" si="2"/>
        <v>1.0248E-2</v>
      </c>
      <c r="AG18" s="9">
        <f t="shared" si="17"/>
        <v>0</v>
      </c>
      <c r="AH18" s="8">
        <f t="shared" si="18"/>
        <v>2.3047999999999999E-2</v>
      </c>
      <c r="AI18" s="10">
        <f t="shared" si="19"/>
        <v>6338.2</v>
      </c>
      <c r="AJ18" s="10">
        <f t="shared" si="20"/>
        <v>1267.6399999999999</v>
      </c>
    </row>
    <row r="19" spans="2:36" x14ac:dyDescent="0.35">
      <c r="B19" s="2">
        <v>13</v>
      </c>
      <c r="C19" s="4">
        <v>2020</v>
      </c>
      <c r="D19" s="5">
        <f t="shared" si="3"/>
        <v>275000</v>
      </c>
      <c r="E19" s="6">
        <v>1.41E-2</v>
      </c>
      <c r="F19" s="6">
        <f t="shared" si="4"/>
        <v>2.5000000000000001E-3</v>
      </c>
      <c r="G19" s="12">
        <v>0.88</v>
      </c>
      <c r="H19" s="8">
        <f t="shared" si="0"/>
        <v>2.2000000000000001E-3</v>
      </c>
      <c r="I19" s="9">
        <f t="shared" si="5"/>
        <v>0</v>
      </c>
      <c r="J19" s="8">
        <f t="shared" si="6"/>
        <v>1.6299999999999999E-2</v>
      </c>
      <c r="K19" s="10">
        <f t="shared" si="7"/>
        <v>4482.5</v>
      </c>
      <c r="L19" s="10">
        <f t="shared" si="8"/>
        <v>896.5</v>
      </c>
      <c r="N19" s="2">
        <v>13</v>
      </c>
      <c r="O19" s="4">
        <v>2021</v>
      </c>
      <c r="P19" s="5">
        <f t="shared" si="9"/>
        <v>275000</v>
      </c>
      <c r="Q19" s="6">
        <v>1.41E-2</v>
      </c>
      <c r="R19" s="6">
        <f t="shared" si="10"/>
        <v>1.2200000000000001E-2</v>
      </c>
      <c r="S19" s="12">
        <v>0.88</v>
      </c>
      <c r="T19" s="8">
        <f t="shared" si="1"/>
        <v>1.0736000000000001E-2</v>
      </c>
      <c r="U19" s="9">
        <f t="shared" si="11"/>
        <v>0</v>
      </c>
      <c r="V19" s="8">
        <f t="shared" si="12"/>
        <v>2.4836E-2</v>
      </c>
      <c r="W19" s="10">
        <f t="shared" si="13"/>
        <v>6829.9000000000005</v>
      </c>
      <c r="X19" s="10">
        <f t="shared" si="14"/>
        <v>1365.98</v>
      </c>
      <c r="Z19" s="2">
        <v>13</v>
      </c>
      <c r="AA19" s="4">
        <v>2021</v>
      </c>
      <c r="AB19" s="5">
        <f t="shared" si="15"/>
        <v>275000</v>
      </c>
      <c r="AC19" s="6">
        <v>1.41E-2</v>
      </c>
      <c r="AD19" s="6">
        <f t="shared" si="16"/>
        <v>1.2200000000000001E-2</v>
      </c>
      <c r="AE19" s="12">
        <v>0.88</v>
      </c>
      <c r="AF19" s="8">
        <f t="shared" si="2"/>
        <v>1.0736000000000001E-2</v>
      </c>
      <c r="AG19" s="9">
        <f t="shared" si="17"/>
        <v>0</v>
      </c>
      <c r="AH19" s="8">
        <f t="shared" si="18"/>
        <v>2.4836E-2</v>
      </c>
      <c r="AI19" s="10">
        <f t="shared" si="19"/>
        <v>6829.9000000000005</v>
      </c>
      <c r="AJ19" s="10">
        <f t="shared" si="20"/>
        <v>1365.98</v>
      </c>
    </row>
    <row r="20" spans="2:36" x14ac:dyDescent="0.35">
      <c r="B20" s="2">
        <v>14</v>
      </c>
      <c r="C20" s="4">
        <v>2020</v>
      </c>
      <c r="D20" s="5">
        <f t="shared" si="3"/>
        <v>275000</v>
      </c>
      <c r="E20" s="6">
        <v>1.54E-2</v>
      </c>
      <c r="F20" s="6">
        <f t="shared" si="4"/>
        <v>2.5000000000000001E-3</v>
      </c>
      <c r="G20" s="12">
        <v>0.92</v>
      </c>
      <c r="H20" s="8">
        <f t="shared" si="0"/>
        <v>2.3E-3</v>
      </c>
      <c r="I20" s="9">
        <f t="shared" si="5"/>
        <v>0</v>
      </c>
      <c r="J20" s="8">
        <f t="shared" si="6"/>
        <v>1.77E-2</v>
      </c>
      <c r="K20" s="10">
        <f t="shared" si="7"/>
        <v>4867.5</v>
      </c>
      <c r="L20" s="10">
        <f t="shared" si="8"/>
        <v>973.5</v>
      </c>
      <c r="N20" s="2">
        <v>14</v>
      </c>
      <c r="O20" s="4">
        <v>2021</v>
      </c>
      <c r="P20" s="5">
        <f t="shared" si="9"/>
        <v>275000</v>
      </c>
      <c r="Q20" s="6">
        <v>1.54E-2</v>
      </c>
      <c r="R20" s="6">
        <f t="shared" si="10"/>
        <v>1.2200000000000001E-2</v>
      </c>
      <c r="S20" s="12">
        <v>0.92</v>
      </c>
      <c r="T20" s="8">
        <f t="shared" si="1"/>
        <v>1.1224000000000001E-2</v>
      </c>
      <c r="U20" s="9">
        <f t="shared" si="11"/>
        <v>0</v>
      </c>
      <c r="V20" s="8">
        <f t="shared" si="12"/>
        <v>2.6624000000000002E-2</v>
      </c>
      <c r="W20" s="10">
        <f t="shared" si="13"/>
        <v>7321.6</v>
      </c>
      <c r="X20" s="10">
        <f t="shared" si="14"/>
        <v>1464.3200000000002</v>
      </c>
      <c r="Z20" s="2">
        <v>14</v>
      </c>
      <c r="AA20" s="4">
        <v>2021</v>
      </c>
      <c r="AB20" s="5">
        <f t="shared" si="15"/>
        <v>275000</v>
      </c>
      <c r="AC20" s="6">
        <v>1.54E-2</v>
      </c>
      <c r="AD20" s="6">
        <f t="shared" si="16"/>
        <v>1.2200000000000001E-2</v>
      </c>
      <c r="AE20" s="12">
        <v>0.92</v>
      </c>
      <c r="AF20" s="8">
        <f t="shared" si="2"/>
        <v>1.1224000000000001E-2</v>
      </c>
      <c r="AG20" s="9">
        <f t="shared" si="17"/>
        <v>0</v>
      </c>
      <c r="AH20" s="8">
        <f t="shared" si="18"/>
        <v>2.6624000000000002E-2</v>
      </c>
      <c r="AI20" s="10">
        <f t="shared" si="19"/>
        <v>7321.6</v>
      </c>
      <c r="AJ20" s="10">
        <f t="shared" si="20"/>
        <v>1464.3200000000002</v>
      </c>
    </row>
    <row r="21" spans="2:36" x14ac:dyDescent="0.35">
      <c r="B21" s="2">
        <v>15</v>
      </c>
      <c r="C21" s="4">
        <v>2020</v>
      </c>
      <c r="D21" s="5">
        <f t="shared" si="3"/>
        <v>275000</v>
      </c>
      <c r="E21" s="6">
        <v>1.67E-2</v>
      </c>
      <c r="F21" s="6">
        <f t="shared" si="4"/>
        <v>2.5000000000000001E-3</v>
      </c>
      <c r="G21" s="12">
        <v>0.96</v>
      </c>
      <c r="H21" s="8">
        <f t="shared" si="0"/>
        <v>2.3999999999999998E-3</v>
      </c>
      <c r="I21" s="9">
        <f t="shared" si="5"/>
        <v>0</v>
      </c>
      <c r="J21" s="8">
        <f t="shared" si="6"/>
        <v>1.9099999999999999E-2</v>
      </c>
      <c r="K21" s="10">
        <f t="shared" si="7"/>
        <v>5252.5</v>
      </c>
      <c r="L21" s="10">
        <f t="shared" si="8"/>
        <v>1050.5</v>
      </c>
      <c r="N21" s="2">
        <v>15</v>
      </c>
      <c r="O21" s="4">
        <v>2021</v>
      </c>
      <c r="P21" s="5">
        <f t="shared" si="9"/>
        <v>275000</v>
      </c>
      <c r="Q21" s="6">
        <v>1.67E-2</v>
      </c>
      <c r="R21" s="6">
        <f t="shared" si="10"/>
        <v>1.2200000000000001E-2</v>
      </c>
      <c r="S21" s="12">
        <v>0.96</v>
      </c>
      <c r="T21" s="8">
        <f t="shared" si="1"/>
        <v>1.1712E-2</v>
      </c>
      <c r="U21" s="9">
        <f t="shared" si="11"/>
        <v>0</v>
      </c>
      <c r="V21" s="8">
        <f t="shared" si="12"/>
        <v>2.8412E-2</v>
      </c>
      <c r="W21" s="10">
        <f t="shared" si="13"/>
        <v>7813.3</v>
      </c>
      <c r="X21" s="10">
        <f t="shared" si="14"/>
        <v>1562.66</v>
      </c>
      <c r="Z21" s="2">
        <v>15</v>
      </c>
      <c r="AA21" s="4">
        <v>2021</v>
      </c>
      <c r="AB21" s="5">
        <f t="shared" si="15"/>
        <v>275000</v>
      </c>
      <c r="AC21" s="6">
        <v>1.67E-2</v>
      </c>
      <c r="AD21" s="6">
        <f t="shared" si="16"/>
        <v>1.2200000000000001E-2</v>
      </c>
      <c r="AE21" s="12">
        <v>0.96</v>
      </c>
      <c r="AF21" s="8">
        <f t="shared" si="2"/>
        <v>1.1712E-2</v>
      </c>
      <c r="AG21" s="9">
        <f t="shared" si="17"/>
        <v>0</v>
      </c>
      <c r="AH21" s="8">
        <f t="shared" si="18"/>
        <v>2.8412E-2</v>
      </c>
      <c r="AI21" s="10">
        <f t="shared" si="19"/>
        <v>7813.3</v>
      </c>
      <c r="AJ21" s="10">
        <f t="shared" si="20"/>
        <v>1562.66</v>
      </c>
    </row>
    <row r="22" spans="2:36" x14ac:dyDescent="0.35">
      <c r="B22" s="2">
        <v>16</v>
      </c>
      <c r="C22" s="4">
        <v>2020</v>
      </c>
      <c r="D22" s="5">
        <f t="shared" si="3"/>
        <v>275000</v>
      </c>
      <c r="E22" s="6">
        <v>1.7999999999999999E-2</v>
      </c>
      <c r="F22" s="6">
        <f t="shared" si="4"/>
        <v>2.5000000000000001E-3</v>
      </c>
      <c r="G22" s="12">
        <v>1</v>
      </c>
      <c r="H22" s="8">
        <f t="shared" si="0"/>
        <v>2.5000000000000001E-3</v>
      </c>
      <c r="I22" s="9">
        <f t="shared" si="5"/>
        <v>0</v>
      </c>
      <c r="J22" s="8">
        <f t="shared" si="6"/>
        <v>2.0499999999999997E-2</v>
      </c>
      <c r="K22" s="10">
        <f t="shared" si="7"/>
        <v>5637.4999999999991</v>
      </c>
      <c r="L22" s="10">
        <f t="shared" si="8"/>
        <v>1127.4999999999998</v>
      </c>
      <c r="N22" s="2">
        <v>16</v>
      </c>
      <c r="O22" s="4">
        <v>2021</v>
      </c>
      <c r="P22" s="5">
        <f t="shared" si="9"/>
        <v>275000</v>
      </c>
      <c r="Q22" s="6">
        <v>1.7999999999999999E-2</v>
      </c>
      <c r="R22" s="6">
        <f t="shared" si="10"/>
        <v>1.2200000000000001E-2</v>
      </c>
      <c r="S22" s="12">
        <v>1</v>
      </c>
      <c r="T22" s="8">
        <f t="shared" si="1"/>
        <v>1.2200000000000001E-2</v>
      </c>
      <c r="U22" s="9">
        <f t="shared" si="11"/>
        <v>0</v>
      </c>
      <c r="V22" s="8">
        <f t="shared" si="12"/>
        <v>3.0199999999999998E-2</v>
      </c>
      <c r="W22" s="10">
        <f t="shared" si="13"/>
        <v>8305</v>
      </c>
      <c r="X22" s="10">
        <f t="shared" si="14"/>
        <v>1661</v>
      </c>
      <c r="Z22" s="2">
        <v>16</v>
      </c>
      <c r="AA22" s="4">
        <v>2021</v>
      </c>
      <c r="AB22" s="5">
        <f t="shared" si="15"/>
        <v>275000</v>
      </c>
      <c r="AC22" s="6">
        <v>1.7999999999999999E-2</v>
      </c>
      <c r="AD22" s="6">
        <f t="shared" si="16"/>
        <v>1.2200000000000001E-2</v>
      </c>
      <c r="AE22" s="12">
        <v>1</v>
      </c>
      <c r="AF22" s="8">
        <f t="shared" si="2"/>
        <v>1.2200000000000001E-2</v>
      </c>
      <c r="AG22" s="9">
        <f t="shared" si="17"/>
        <v>0</v>
      </c>
      <c r="AH22" s="8">
        <f t="shared" si="18"/>
        <v>3.0199999999999998E-2</v>
      </c>
      <c r="AI22" s="10">
        <f t="shared" si="19"/>
        <v>8305</v>
      </c>
      <c r="AJ22" s="10">
        <f t="shared" si="20"/>
        <v>1661</v>
      </c>
    </row>
    <row r="23" spans="2:36" x14ac:dyDescent="0.35">
      <c r="B23" s="2">
        <v>17</v>
      </c>
      <c r="C23" s="4">
        <v>2020</v>
      </c>
      <c r="D23" s="5">
        <f t="shared" si="3"/>
        <v>275000</v>
      </c>
      <c r="E23" s="6">
        <v>1.9400000000000001E-2</v>
      </c>
      <c r="F23" s="6">
        <f t="shared" si="4"/>
        <v>2.5000000000000001E-3</v>
      </c>
      <c r="G23" s="12">
        <v>1.04</v>
      </c>
      <c r="H23" s="8">
        <f t="shared" si="0"/>
        <v>2.6000000000000003E-3</v>
      </c>
      <c r="I23" s="9">
        <f t="shared" si="5"/>
        <v>0</v>
      </c>
      <c r="J23" s="8">
        <f t="shared" si="6"/>
        <v>2.2000000000000002E-2</v>
      </c>
      <c r="K23" s="10">
        <f t="shared" si="7"/>
        <v>6050.0000000000009</v>
      </c>
      <c r="L23" s="10">
        <f t="shared" si="8"/>
        <v>1210.0000000000002</v>
      </c>
      <c r="N23" s="2">
        <v>17</v>
      </c>
      <c r="O23" s="4">
        <v>2021</v>
      </c>
      <c r="P23" s="5">
        <f t="shared" si="9"/>
        <v>275000</v>
      </c>
      <c r="Q23" s="6">
        <v>1.9400000000000001E-2</v>
      </c>
      <c r="R23" s="6">
        <f t="shared" si="10"/>
        <v>1.2200000000000001E-2</v>
      </c>
      <c r="S23" s="12">
        <v>1.04</v>
      </c>
      <c r="T23" s="8">
        <f t="shared" si="1"/>
        <v>1.2688000000000001E-2</v>
      </c>
      <c r="U23" s="9">
        <f t="shared" si="11"/>
        <v>0</v>
      </c>
      <c r="V23" s="8">
        <f t="shared" si="12"/>
        <v>3.2088000000000005E-2</v>
      </c>
      <c r="W23" s="10">
        <f t="shared" si="13"/>
        <v>8824.2000000000007</v>
      </c>
      <c r="X23" s="10">
        <f t="shared" si="14"/>
        <v>1764.8400000000001</v>
      </c>
      <c r="Z23" s="2">
        <v>17</v>
      </c>
      <c r="AA23" s="4">
        <v>2021</v>
      </c>
      <c r="AB23" s="5">
        <f t="shared" si="15"/>
        <v>275000</v>
      </c>
      <c r="AC23" s="6">
        <v>1.9400000000000001E-2</v>
      </c>
      <c r="AD23" s="6">
        <f t="shared" si="16"/>
        <v>1.2200000000000001E-2</v>
      </c>
      <c r="AE23" s="12">
        <v>1.04</v>
      </c>
      <c r="AF23" s="8">
        <f t="shared" si="2"/>
        <v>1.2688000000000001E-2</v>
      </c>
      <c r="AG23" s="9">
        <f t="shared" si="17"/>
        <v>0</v>
      </c>
      <c r="AH23" s="8">
        <f t="shared" si="18"/>
        <v>3.2088000000000005E-2</v>
      </c>
      <c r="AI23" s="10">
        <f t="shared" si="19"/>
        <v>8824.2000000000007</v>
      </c>
      <c r="AJ23" s="10">
        <f t="shared" si="20"/>
        <v>1764.8400000000001</v>
      </c>
    </row>
    <row r="24" spans="2:36" x14ac:dyDescent="0.35">
      <c r="B24" s="2">
        <v>18</v>
      </c>
      <c r="C24" s="4">
        <v>2020</v>
      </c>
      <c r="D24" s="5">
        <f t="shared" si="3"/>
        <v>275000</v>
      </c>
      <c r="E24" s="6">
        <v>2.07E-2</v>
      </c>
      <c r="F24" s="6">
        <f t="shared" si="4"/>
        <v>2.5000000000000001E-3</v>
      </c>
      <c r="G24" s="12">
        <v>1.08</v>
      </c>
      <c r="H24" s="8">
        <f t="shared" si="0"/>
        <v>2.7000000000000001E-3</v>
      </c>
      <c r="I24" s="9">
        <f t="shared" si="5"/>
        <v>0</v>
      </c>
      <c r="J24" s="8">
        <f t="shared" si="6"/>
        <v>2.3400000000000001E-2</v>
      </c>
      <c r="K24" s="10">
        <f t="shared" si="7"/>
        <v>6435</v>
      </c>
      <c r="L24" s="10">
        <f t="shared" si="8"/>
        <v>1287</v>
      </c>
      <c r="N24" s="2">
        <v>18</v>
      </c>
      <c r="O24" s="4">
        <v>2021</v>
      </c>
      <c r="P24" s="5">
        <f t="shared" si="9"/>
        <v>275000</v>
      </c>
      <c r="Q24" s="6">
        <v>2.07E-2</v>
      </c>
      <c r="R24" s="6">
        <f t="shared" si="10"/>
        <v>1.2200000000000001E-2</v>
      </c>
      <c r="S24" s="12">
        <v>1.08</v>
      </c>
      <c r="T24" s="8">
        <f t="shared" si="1"/>
        <v>1.3176000000000002E-2</v>
      </c>
      <c r="U24" s="9">
        <f t="shared" si="11"/>
        <v>0</v>
      </c>
      <c r="V24" s="8">
        <f t="shared" si="12"/>
        <v>3.3876000000000003E-2</v>
      </c>
      <c r="W24" s="10">
        <f t="shared" si="13"/>
        <v>9315.9000000000015</v>
      </c>
      <c r="X24" s="10">
        <f t="shared" si="14"/>
        <v>1863.1800000000003</v>
      </c>
      <c r="Z24" s="2">
        <v>18</v>
      </c>
      <c r="AA24" s="4">
        <v>2021</v>
      </c>
      <c r="AB24" s="5">
        <f t="shared" si="15"/>
        <v>275000</v>
      </c>
      <c r="AC24" s="6">
        <v>2.07E-2</v>
      </c>
      <c r="AD24" s="6">
        <f t="shared" si="16"/>
        <v>1.2200000000000001E-2</v>
      </c>
      <c r="AE24" s="12">
        <v>1.08</v>
      </c>
      <c r="AF24" s="8">
        <f t="shared" si="2"/>
        <v>1.3176000000000002E-2</v>
      </c>
      <c r="AG24" s="9">
        <f t="shared" si="17"/>
        <v>0</v>
      </c>
      <c r="AH24" s="8">
        <f t="shared" si="18"/>
        <v>3.3876000000000003E-2</v>
      </c>
      <c r="AI24" s="10">
        <f t="shared" si="19"/>
        <v>9315.9000000000015</v>
      </c>
      <c r="AJ24" s="10">
        <f t="shared" si="20"/>
        <v>1863.1800000000003</v>
      </c>
    </row>
    <row r="25" spans="2:36" x14ac:dyDescent="0.35">
      <c r="B25" s="2">
        <v>19</v>
      </c>
      <c r="C25" s="4">
        <v>2020</v>
      </c>
      <c r="D25" s="5">
        <f t="shared" si="3"/>
        <v>275000</v>
      </c>
      <c r="E25" s="6">
        <v>2.1999999999999999E-2</v>
      </c>
      <c r="F25" s="6">
        <f t="shared" si="4"/>
        <v>2.5000000000000001E-3</v>
      </c>
      <c r="G25" s="12">
        <v>1.1200000000000001</v>
      </c>
      <c r="H25" s="8">
        <f t="shared" si="0"/>
        <v>2.8000000000000004E-3</v>
      </c>
      <c r="I25" s="9">
        <f t="shared" si="5"/>
        <v>0</v>
      </c>
      <c r="J25" s="8">
        <f t="shared" si="6"/>
        <v>2.4799999999999999E-2</v>
      </c>
      <c r="K25" s="10">
        <f t="shared" si="7"/>
        <v>6820</v>
      </c>
      <c r="L25" s="10">
        <f t="shared" si="8"/>
        <v>1364</v>
      </c>
      <c r="N25" s="2">
        <v>19</v>
      </c>
      <c r="O25" s="4">
        <v>2021</v>
      </c>
      <c r="P25" s="5">
        <f t="shared" si="9"/>
        <v>275000</v>
      </c>
      <c r="Q25" s="6">
        <v>2.1999999999999999E-2</v>
      </c>
      <c r="R25" s="6">
        <f t="shared" si="10"/>
        <v>1.2200000000000001E-2</v>
      </c>
      <c r="S25" s="12">
        <v>1.1200000000000001</v>
      </c>
      <c r="T25" s="8">
        <f t="shared" si="1"/>
        <v>1.3664000000000003E-2</v>
      </c>
      <c r="U25" s="9">
        <f t="shared" si="11"/>
        <v>0</v>
      </c>
      <c r="V25" s="8">
        <f t="shared" si="12"/>
        <v>3.5664000000000001E-2</v>
      </c>
      <c r="W25" s="10">
        <f t="shared" si="13"/>
        <v>9807.6</v>
      </c>
      <c r="X25" s="10">
        <f t="shared" si="14"/>
        <v>1961.52</v>
      </c>
      <c r="Z25" s="2">
        <v>19</v>
      </c>
      <c r="AA25" s="4">
        <v>2021</v>
      </c>
      <c r="AB25" s="5">
        <f t="shared" si="15"/>
        <v>275000</v>
      </c>
      <c r="AC25" s="6">
        <v>2.1999999999999999E-2</v>
      </c>
      <c r="AD25" s="6">
        <f t="shared" si="16"/>
        <v>1.2200000000000001E-2</v>
      </c>
      <c r="AE25" s="12">
        <v>1.1200000000000001</v>
      </c>
      <c r="AF25" s="8">
        <f t="shared" si="2"/>
        <v>1.3664000000000003E-2</v>
      </c>
      <c r="AG25" s="9">
        <f t="shared" si="17"/>
        <v>0</v>
      </c>
      <c r="AH25" s="8">
        <f t="shared" si="18"/>
        <v>3.5664000000000001E-2</v>
      </c>
      <c r="AI25" s="10">
        <f t="shared" si="19"/>
        <v>9807.6</v>
      </c>
      <c r="AJ25" s="10">
        <f t="shared" si="20"/>
        <v>1961.52</v>
      </c>
    </row>
    <row r="26" spans="2:36" x14ac:dyDescent="0.35">
      <c r="B26" s="2">
        <v>20</v>
      </c>
      <c r="C26" s="4">
        <v>2020</v>
      </c>
      <c r="D26" s="5">
        <f t="shared" si="3"/>
        <v>275000</v>
      </c>
      <c r="E26" s="6">
        <v>2.3800000000000002E-2</v>
      </c>
      <c r="F26" s="6">
        <f t="shared" si="4"/>
        <v>2.5000000000000001E-3</v>
      </c>
      <c r="G26" s="12">
        <v>1.1599999999999999</v>
      </c>
      <c r="H26" s="8">
        <f t="shared" si="0"/>
        <v>2.8999999999999998E-3</v>
      </c>
      <c r="I26" s="9">
        <f t="shared" si="5"/>
        <v>0</v>
      </c>
      <c r="J26" s="8">
        <f t="shared" si="6"/>
        <v>2.6700000000000002E-2</v>
      </c>
      <c r="K26" s="10">
        <f t="shared" si="7"/>
        <v>7342.5</v>
      </c>
      <c r="L26" s="10">
        <f t="shared" si="8"/>
        <v>1468.5</v>
      </c>
      <c r="N26" s="2">
        <v>20</v>
      </c>
      <c r="O26" s="4">
        <v>2021</v>
      </c>
      <c r="P26" s="5">
        <f t="shared" si="9"/>
        <v>275000</v>
      </c>
      <c r="Q26" s="6">
        <v>2.3800000000000002E-2</v>
      </c>
      <c r="R26" s="6">
        <f t="shared" si="10"/>
        <v>1.2200000000000001E-2</v>
      </c>
      <c r="S26" s="12">
        <v>1.1599999999999999</v>
      </c>
      <c r="T26" s="8">
        <f t="shared" si="1"/>
        <v>1.4152E-2</v>
      </c>
      <c r="U26" s="9">
        <f t="shared" si="11"/>
        <v>0</v>
      </c>
      <c r="V26" s="8">
        <f t="shared" si="12"/>
        <v>3.7952E-2</v>
      </c>
      <c r="W26" s="10">
        <f t="shared" si="13"/>
        <v>10436.799999999999</v>
      </c>
      <c r="X26" s="10">
        <f t="shared" si="14"/>
        <v>2087.3599999999997</v>
      </c>
      <c r="Z26" s="2">
        <v>20</v>
      </c>
      <c r="AA26" s="4">
        <v>2021</v>
      </c>
      <c r="AB26" s="5">
        <f t="shared" si="15"/>
        <v>275000</v>
      </c>
      <c r="AC26" s="6">
        <v>2.3800000000000002E-2</v>
      </c>
      <c r="AD26" s="6">
        <f t="shared" si="16"/>
        <v>1.2200000000000001E-2</v>
      </c>
      <c r="AE26" s="12">
        <v>1.1599999999999999</v>
      </c>
      <c r="AF26" s="8">
        <f t="shared" si="2"/>
        <v>1.4152E-2</v>
      </c>
      <c r="AG26" s="9">
        <f t="shared" si="17"/>
        <v>0</v>
      </c>
      <c r="AH26" s="8">
        <f t="shared" si="18"/>
        <v>3.7952E-2</v>
      </c>
      <c r="AI26" s="10">
        <f t="shared" si="19"/>
        <v>10436.799999999999</v>
      </c>
      <c r="AJ26" s="10">
        <f t="shared" si="20"/>
        <v>2087.3599999999997</v>
      </c>
    </row>
    <row r="27" spans="2:36" x14ac:dyDescent="0.35">
      <c r="B27" s="2">
        <v>21</v>
      </c>
      <c r="C27" s="4">
        <v>2020</v>
      </c>
      <c r="D27" s="5">
        <f t="shared" si="3"/>
        <v>275000</v>
      </c>
      <c r="E27" s="6">
        <v>2.5000000000000001E-2</v>
      </c>
      <c r="F27" s="6">
        <f t="shared" si="4"/>
        <v>2.5000000000000001E-3</v>
      </c>
      <c r="G27" s="12">
        <v>1.2</v>
      </c>
      <c r="H27" s="8">
        <f t="shared" si="0"/>
        <v>3.0000000000000001E-3</v>
      </c>
      <c r="I27" s="9">
        <f t="shared" si="5"/>
        <v>0</v>
      </c>
      <c r="J27" s="8">
        <f t="shared" si="6"/>
        <v>2.8000000000000001E-2</v>
      </c>
      <c r="K27" s="10">
        <f t="shared" si="7"/>
        <v>7700</v>
      </c>
      <c r="L27" s="10">
        <f t="shared" si="8"/>
        <v>1540</v>
      </c>
      <c r="N27" s="2">
        <v>21</v>
      </c>
      <c r="O27" s="4">
        <v>2021</v>
      </c>
      <c r="P27" s="5">
        <f t="shared" si="9"/>
        <v>275000</v>
      </c>
      <c r="Q27" s="6">
        <v>2.5000000000000001E-2</v>
      </c>
      <c r="R27" s="6">
        <f t="shared" si="10"/>
        <v>1.2200000000000001E-2</v>
      </c>
      <c r="S27" s="12">
        <v>1.2</v>
      </c>
      <c r="T27" s="8">
        <f t="shared" si="1"/>
        <v>1.464E-2</v>
      </c>
      <c r="U27" s="9">
        <f t="shared" si="11"/>
        <v>0</v>
      </c>
      <c r="V27" s="8">
        <f t="shared" si="12"/>
        <v>3.9640000000000002E-2</v>
      </c>
      <c r="W27" s="10">
        <f t="shared" si="13"/>
        <v>10901</v>
      </c>
      <c r="X27" s="10">
        <f t="shared" si="14"/>
        <v>2180.1999999999998</v>
      </c>
      <c r="Z27" s="2">
        <v>21</v>
      </c>
      <c r="AA27" s="4">
        <v>2021</v>
      </c>
      <c r="AB27" s="5">
        <f t="shared" si="15"/>
        <v>275000</v>
      </c>
      <c r="AC27" s="6">
        <v>2.5000000000000001E-2</v>
      </c>
      <c r="AD27" s="6">
        <f t="shared" si="16"/>
        <v>1.2200000000000001E-2</v>
      </c>
      <c r="AE27" s="12">
        <v>1.2</v>
      </c>
      <c r="AF27" s="8">
        <f t="shared" si="2"/>
        <v>1.464E-2</v>
      </c>
      <c r="AG27" s="9">
        <f t="shared" si="17"/>
        <v>0</v>
      </c>
      <c r="AH27" s="8">
        <f t="shared" si="18"/>
        <v>3.9640000000000002E-2</v>
      </c>
      <c r="AI27" s="10">
        <f t="shared" si="19"/>
        <v>10901</v>
      </c>
      <c r="AJ27" s="10">
        <f t="shared" si="20"/>
        <v>2180.1999999999998</v>
      </c>
    </row>
    <row r="28" spans="2:36" x14ac:dyDescent="0.35">
      <c r="B28" s="2">
        <v>22</v>
      </c>
      <c r="C28" s="4">
        <v>2020</v>
      </c>
      <c r="D28" s="5">
        <f t="shared" si="3"/>
        <v>275000</v>
      </c>
      <c r="E28" s="6">
        <v>2.63E-2</v>
      </c>
      <c r="F28" s="6">
        <f t="shared" si="4"/>
        <v>2.5000000000000001E-3</v>
      </c>
      <c r="G28" s="12">
        <v>1.2</v>
      </c>
      <c r="H28" s="8">
        <f t="shared" si="0"/>
        <v>3.0000000000000001E-3</v>
      </c>
      <c r="I28" s="9">
        <f t="shared" si="5"/>
        <v>0</v>
      </c>
      <c r="J28" s="8">
        <f t="shared" si="6"/>
        <v>2.93E-2</v>
      </c>
      <c r="K28" s="10">
        <f t="shared" si="7"/>
        <v>8057.5</v>
      </c>
      <c r="L28" s="10">
        <f t="shared" si="8"/>
        <v>1611.5</v>
      </c>
      <c r="N28" s="2">
        <v>22</v>
      </c>
      <c r="O28" s="4">
        <v>2021</v>
      </c>
      <c r="P28" s="5">
        <f t="shared" si="9"/>
        <v>275000</v>
      </c>
      <c r="Q28" s="6">
        <v>2.63E-2</v>
      </c>
      <c r="R28" s="6">
        <f t="shared" si="10"/>
        <v>1.2200000000000001E-2</v>
      </c>
      <c r="S28" s="12">
        <v>1.2</v>
      </c>
      <c r="T28" s="8">
        <f t="shared" si="1"/>
        <v>1.464E-2</v>
      </c>
      <c r="U28" s="9">
        <f t="shared" si="11"/>
        <v>0</v>
      </c>
      <c r="V28" s="8">
        <f t="shared" si="12"/>
        <v>4.0940000000000004E-2</v>
      </c>
      <c r="W28" s="10">
        <f t="shared" si="13"/>
        <v>11258.500000000002</v>
      </c>
      <c r="X28" s="10">
        <f t="shared" si="14"/>
        <v>2251.7000000000003</v>
      </c>
      <c r="Z28" s="2">
        <v>22</v>
      </c>
      <c r="AA28" s="4">
        <v>2021</v>
      </c>
      <c r="AB28" s="5">
        <f t="shared" si="15"/>
        <v>275000</v>
      </c>
      <c r="AC28" s="6">
        <v>2.63E-2</v>
      </c>
      <c r="AD28" s="6">
        <f t="shared" si="16"/>
        <v>1.2200000000000001E-2</v>
      </c>
      <c r="AE28" s="12">
        <v>1.2</v>
      </c>
      <c r="AF28" s="8">
        <f t="shared" si="2"/>
        <v>1.464E-2</v>
      </c>
      <c r="AG28" s="9">
        <f t="shared" si="17"/>
        <v>0</v>
      </c>
      <c r="AH28" s="8">
        <f t="shared" si="18"/>
        <v>4.0940000000000004E-2</v>
      </c>
      <c r="AI28" s="10">
        <f t="shared" si="19"/>
        <v>11258.500000000002</v>
      </c>
      <c r="AJ28" s="10">
        <f t="shared" si="20"/>
        <v>2251.7000000000003</v>
      </c>
    </row>
    <row r="29" spans="2:36" x14ac:dyDescent="0.35">
      <c r="B29" s="2">
        <v>23</v>
      </c>
      <c r="C29" s="4">
        <v>2020</v>
      </c>
      <c r="D29" s="5">
        <f t="shared" si="3"/>
        <v>275000</v>
      </c>
      <c r="E29" s="6">
        <v>2.75E-2</v>
      </c>
      <c r="F29" s="6">
        <f t="shared" si="4"/>
        <v>2.5000000000000001E-3</v>
      </c>
      <c r="G29" s="12">
        <v>1.2</v>
      </c>
      <c r="H29" s="8">
        <f t="shared" si="0"/>
        <v>3.0000000000000001E-3</v>
      </c>
      <c r="I29" s="9">
        <f t="shared" si="5"/>
        <v>0</v>
      </c>
      <c r="J29" s="8">
        <f t="shared" si="6"/>
        <v>3.0499999999999999E-2</v>
      </c>
      <c r="K29" s="10">
        <f t="shared" si="7"/>
        <v>8387.5</v>
      </c>
      <c r="L29" s="10">
        <f t="shared" si="8"/>
        <v>1677.5</v>
      </c>
      <c r="N29" s="2">
        <v>23</v>
      </c>
      <c r="O29" s="4">
        <v>2021</v>
      </c>
      <c r="P29" s="5">
        <f t="shared" si="9"/>
        <v>275000</v>
      </c>
      <c r="Q29" s="6">
        <v>2.75E-2</v>
      </c>
      <c r="R29" s="6">
        <f t="shared" si="10"/>
        <v>1.2200000000000001E-2</v>
      </c>
      <c r="S29" s="12">
        <v>1.2</v>
      </c>
      <c r="T29" s="8">
        <f t="shared" si="1"/>
        <v>1.464E-2</v>
      </c>
      <c r="U29" s="9">
        <f t="shared" si="11"/>
        <v>0</v>
      </c>
      <c r="V29" s="8">
        <f t="shared" si="12"/>
        <v>4.2139999999999997E-2</v>
      </c>
      <c r="W29" s="10">
        <f t="shared" si="13"/>
        <v>11588.5</v>
      </c>
      <c r="X29" s="10">
        <f t="shared" si="14"/>
        <v>2317.6999999999998</v>
      </c>
      <c r="Z29" s="2">
        <v>23</v>
      </c>
      <c r="AA29" s="4">
        <v>2021</v>
      </c>
      <c r="AB29" s="5">
        <f t="shared" si="15"/>
        <v>275000</v>
      </c>
      <c r="AC29" s="6">
        <v>2.75E-2</v>
      </c>
      <c r="AD29" s="6">
        <f t="shared" si="16"/>
        <v>1.2200000000000001E-2</v>
      </c>
      <c r="AE29" s="12">
        <v>1.2</v>
      </c>
      <c r="AF29" s="8">
        <f t="shared" si="2"/>
        <v>1.464E-2</v>
      </c>
      <c r="AG29" s="9">
        <f t="shared" si="17"/>
        <v>0</v>
      </c>
      <c r="AH29" s="8">
        <f t="shared" si="18"/>
        <v>4.2139999999999997E-2</v>
      </c>
      <c r="AI29" s="10">
        <f t="shared" si="19"/>
        <v>11588.5</v>
      </c>
      <c r="AJ29" s="10">
        <f t="shared" si="20"/>
        <v>2317.6999999999998</v>
      </c>
    </row>
    <row r="30" spans="2:36" x14ac:dyDescent="0.35">
      <c r="B30" s="2">
        <v>24</v>
      </c>
      <c r="C30" s="4">
        <v>2020</v>
      </c>
      <c r="D30" s="5">
        <f t="shared" si="3"/>
        <v>275000</v>
      </c>
      <c r="E30" s="6">
        <v>2.8799999999999999E-2</v>
      </c>
      <c r="F30" s="6">
        <f t="shared" si="4"/>
        <v>2.5000000000000001E-3</v>
      </c>
      <c r="G30" s="12">
        <v>1.2</v>
      </c>
      <c r="H30" s="8">
        <f t="shared" si="0"/>
        <v>3.0000000000000001E-3</v>
      </c>
      <c r="I30" s="9">
        <f t="shared" si="5"/>
        <v>0</v>
      </c>
      <c r="J30" s="8">
        <f t="shared" si="6"/>
        <v>3.1800000000000002E-2</v>
      </c>
      <c r="K30" s="10">
        <f t="shared" si="7"/>
        <v>8745</v>
      </c>
      <c r="L30" s="10">
        <f t="shared" si="8"/>
        <v>1749</v>
      </c>
      <c r="N30" s="2">
        <v>24</v>
      </c>
      <c r="O30" s="4">
        <v>2021</v>
      </c>
      <c r="P30" s="5">
        <f t="shared" si="9"/>
        <v>275000</v>
      </c>
      <c r="Q30" s="6">
        <v>2.8799999999999999E-2</v>
      </c>
      <c r="R30" s="6">
        <f t="shared" si="10"/>
        <v>1.2200000000000001E-2</v>
      </c>
      <c r="S30" s="12">
        <v>1.2</v>
      </c>
      <c r="T30" s="8">
        <f t="shared" si="1"/>
        <v>1.464E-2</v>
      </c>
      <c r="U30" s="9">
        <f t="shared" si="11"/>
        <v>0</v>
      </c>
      <c r="V30" s="8">
        <f t="shared" si="12"/>
        <v>4.3439999999999999E-2</v>
      </c>
      <c r="W30" s="10">
        <f t="shared" si="13"/>
        <v>11946</v>
      </c>
      <c r="X30" s="10">
        <f t="shared" si="14"/>
        <v>2389.1999999999998</v>
      </c>
      <c r="Z30" s="2">
        <v>24</v>
      </c>
      <c r="AA30" s="4">
        <v>2021</v>
      </c>
      <c r="AB30" s="5">
        <f t="shared" si="15"/>
        <v>275000</v>
      </c>
      <c r="AC30" s="6">
        <v>2.8799999999999999E-2</v>
      </c>
      <c r="AD30" s="6">
        <f t="shared" si="16"/>
        <v>1.2200000000000001E-2</v>
      </c>
      <c r="AE30" s="12">
        <v>1.2</v>
      </c>
      <c r="AF30" s="8">
        <f t="shared" si="2"/>
        <v>1.464E-2</v>
      </c>
      <c r="AG30" s="9">
        <f t="shared" si="17"/>
        <v>0</v>
      </c>
      <c r="AH30" s="8">
        <f t="shared" si="18"/>
        <v>4.3439999999999999E-2</v>
      </c>
      <c r="AI30" s="10">
        <f t="shared" si="19"/>
        <v>11946</v>
      </c>
      <c r="AJ30" s="10">
        <f t="shared" si="20"/>
        <v>2389.1999999999998</v>
      </c>
    </row>
    <row r="31" spans="2:36" x14ac:dyDescent="0.35">
      <c r="B31" s="2">
        <v>25</v>
      </c>
      <c r="C31" s="4">
        <v>2020</v>
      </c>
      <c r="D31" s="5">
        <f t="shared" si="3"/>
        <v>275000</v>
      </c>
      <c r="E31" s="6">
        <v>0.03</v>
      </c>
      <c r="F31" s="6">
        <f t="shared" si="4"/>
        <v>2.5000000000000001E-3</v>
      </c>
      <c r="G31" s="12">
        <v>1.2</v>
      </c>
      <c r="H31" s="8">
        <f t="shared" si="0"/>
        <v>3.0000000000000001E-3</v>
      </c>
      <c r="I31" s="9">
        <f t="shared" si="5"/>
        <v>0</v>
      </c>
      <c r="J31" s="8">
        <f t="shared" si="6"/>
        <v>3.3000000000000002E-2</v>
      </c>
      <c r="K31" s="10">
        <f t="shared" si="7"/>
        <v>9075</v>
      </c>
      <c r="L31" s="10">
        <f t="shared" si="8"/>
        <v>1815</v>
      </c>
      <c r="N31" s="2">
        <v>25</v>
      </c>
      <c r="O31" s="4">
        <v>2021</v>
      </c>
      <c r="P31" s="5">
        <f t="shared" si="9"/>
        <v>275000</v>
      </c>
      <c r="Q31" s="6">
        <v>0.03</v>
      </c>
      <c r="R31" s="6">
        <f t="shared" si="10"/>
        <v>1.2200000000000001E-2</v>
      </c>
      <c r="S31" s="12">
        <v>1.2</v>
      </c>
      <c r="T31" s="8">
        <f t="shared" si="1"/>
        <v>1.464E-2</v>
      </c>
      <c r="U31" s="9">
        <f t="shared" si="11"/>
        <v>0</v>
      </c>
      <c r="V31" s="8">
        <f t="shared" si="12"/>
        <v>4.4639999999999999E-2</v>
      </c>
      <c r="W31" s="10">
        <f t="shared" si="13"/>
        <v>12276</v>
      </c>
      <c r="X31" s="10">
        <f t="shared" si="14"/>
        <v>2455.1999999999998</v>
      </c>
      <c r="Z31" s="2">
        <v>25</v>
      </c>
      <c r="AA31" s="4">
        <v>2021</v>
      </c>
      <c r="AB31" s="5">
        <f t="shared" si="15"/>
        <v>275000</v>
      </c>
      <c r="AC31" s="6">
        <v>0.03</v>
      </c>
      <c r="AD31" s="6">
        <f t="shared" si="16"/>
        <v>1.2200000000000001E-2</v>
      </c>
      <c r="AE31" s="12">
        <v>1.2</v>
      </c>
      <c r="AF31" s="8">
        <f t="shared" si="2"/>
        <v>1.464E-2</v>
      </c>
      <c r="AG31" s="9">
        <f t="shared" si="17"/>
        <v>0</v>
      </c>
      <c r="AH31" s="8">
        <f t="shared" si="18"/>
        <v>4.4639999999999999E-2</v>
      </c>
      <c r="AI31" s="10">
        <f t="shared" si="19"/>
        <v>12276</v>
      </c>
      <c r="AJ31" s="10">
        <f t="shared" si="20"/>
        <v>2455.1999999999998</v>
      </c>
    </row>
    <row r="32" spans="2:36" x14ac:dyDescent="0.35">
      <c r="B32" s="2">
        <v>26</v>
      </c>
      <c r="C32" s="4">
        <v>2020</v>
      </c>
      <c r="D32" s="5">
        <f t="shared" si="3"/>
        <v>275000</v>
      </c>
      <c r="E32" s="8">
        <v>3.1300000000000001E-2</v>
      </c>
      <c r="F32" s="8">
        <f t="shared" si="4"/>
        <v>2.5000000000000001E-3</v>
      </c>
      <c r="G32" s="13">
        <v>1.2</v>
      </c>
      <c r="H32" s="8">
        <f t="shared" si="0"/>
        <v>3.0000000000000001E-3</v>
      </c>
      <c r="I32" s="9">
        <f t="shared" si="5"/>
        <v>0</v>
      </c>
      <c r="J32" s="8">
        <f t="shared" si="6"/>
        <v>3.4300000000000004E-2</v>
      </c>
      <c r="K32" s="10">
        <f t="shared" si="7"/>
        <v>9432.5000000000018</v>
      </c>
      <c r="L32" s="10">
        <f t="shared" si="8"/>
        <v>1886.5000000000005</v>
      </c>
      <c r="N32" s="2">
        <v>26</v>
      </c>
      <c r="O32" s="4">
        <v>2021</v>
      </c>
      <c r="P32" s="5">
        <f t="shared" si="9"/>
        <v>275000</v>
      </c>
      <c r="Q32" s="8">
        <v>3.1300000000000001E-2</v>
      </c>
      <c r="R32" s="8">
        <f t="shared" si="10"/>
        <v>1.2200000000000001E-2</v>
      </c>
      <c r="S32" s="13">
        <v>1.2</v>
      </c>
      <c r="T32" s="8">
        <f t="shared" si="1"/>
        <v>1.464E-2</v>
      </c>
      <c r="U32" s="9">
        <f t="shared" si="11"/>
        <v>0</v>
      </c>
      <c r="V32" s="8">
        <f t="shared" si="12"/>
        <v>4.5940000000000002E-2</v>
      </c>
      <c r="W32" s="10">
        <f t="shared" si="13"/>
        <v>12633.5</v>
      </c>
      <c r="X32" s="10">
        <f t="shared" si="14"/>
        <v>2526.6999999999998</v>
      </c>
      <c r="Z32" s="2">
        <v>26</v>
      </c>
      <c r="AA32" s="4">
        <v>2021</v>
      </c>
      <c r="AB32" s="5">
        <f t="shared" si="15"/>
        <v>275000</v>
      </c>
      <c r="AC32" s="8">
        <v>3.1300000000000001E-2</v>
      </c>
      <c r="AD32" s="8">
        <f t="shared" si="16"/>
        <v>1.2200000000000001E-2</v>
      </c>
      <c r="AE32" s="13">
        <v>1.2</v>
      </c>
      <c r="AF32" s="8">
        <f t="shared" si="2"/>
        <v>1.464E-2</v>
      </c>
      <c r="AG32" s="9">
        <f t="shared" si="17"/>
        <v>0</v>
      </c>
      <c r="AH32" s="8">
        <f t="shared" si="18"/>
        <v>4.5940000000000002E-2</v>
      </c>
      <c r="AI32" s="10">
        <f t="shared" si="19"/>
        <v>12633.5</v>
      </c>
      <c r="AJ32" s="10">
        <f t="shared" si="20"/>
        <v>2526.6999999999998</v>
      </c>
    </row>
    <row r="33" spans="2:36" x14ac:dyDescent="0.35">
      <c r="B33" s="2">
        <v>27</v>
      </c>
      <c r="C33" s="4">
        <v>2020</v>
      </c>
      <c r="D33" s="5">
        <f t="shared" si="3"/>
        <v>275000</v>
      </c>
      <c r="E33" s="8">
        <v>3.2500000000000001E-2</v>
      </c>
      <c r="F33" s="8">
        <f t="shared" si="4"/>
        <v>2.5000000000000001E-3</v>
      </c>
      <c r="G33" s="13">
        <v>1.2</v>
      </c>
      <c r="H33" s="8">
        <f t="shared" si="0"/>
        <v>3.0000000000000001E-3</v>
      </c>
      <c r="I33" s="9">
        <f t="shared" si="5"/>
        <v>0</v>
      </c>
      <c r="J33" s="8">
        <f t="shared" si="6"/>
        <v>3.5500000000000004E-2</v>
      </c>
      <c r="K33" s="10">
        <f t="shared" si="7"/>
        <v>9762.5000000000018</v>
      </c>
      <c r="L33" s="10">
        <f t="shared" si="8"/>
        <v>1952.5000000000005</v>
      </c>
      <c r="N33" s="2">
        <v>27</v>
      </c>
      <c r="O33" s="4">
        <v>2021</v>
      </c>
      <c r="P33" s="5">
        <f t="shared" si="9"/>
        <v>275000</v>
      </c>
      <c r="Q33" s="8">
        <v>3.2500000000000001E-2</v>
      </c>
      <c r="R33" s="8">
        <f t="shared" si="10"/>
        <v>1.2200000000000001E-2</v>
      </c>
      <c r="S33" s="13">
        <v>1.2</v>
      </c>
      <c r="T33" s="8">
        <f t="shared" si="1"/>
        <v>1.464E-2</v>
      </c>
      <c r="U33" s="9">
        <f t="shared" si="11"/>
        <v>0</v>
      </c>
      <c r="V33" s="8">
        <f t="shared" si="12"/>
        <v>4.7140000000000001E-2</v>
      </c>
      <c r="W33" s="10">
        <f t="shared" si="13"/>
        <v>12963.5</v>
      </c>
      <c r="X33" s="10">
        <f t="shared" si="14"/>
        <v>2592.6999999999998</v>
      </c>
      <c r="Z33" s="2">
        <v>27</v>
      </c>
      <c r="AA33" s="4">
        <v>2021</v>
      </c>
      <c r="AB33" s="5">
        <f t="shared" si="15"/>
        <v>275000</v>
      </c>
      <c r="AC33" s="8">
        <v>3.2500000000000001E-2</v>
      </c>
      <c r="AD33" s="8">
        <f t="shared" si="16"/>
        <v>1.2200000000000001E-2</v>
      </c>
      <c r="AE33" s="13">
        <v>1.2</v>
      </c>
      <c r="AF33" s="8">
        <f t="shared" si="2"/>
        <v>1.464E-2</v>
      </c>
      <c r="AG33" s="9">
        <f t="shared" si="17"/>
        <v>0</v>
      </c>
      <c r="AH33" s="8">
        <f t="shared" si="18"/>
        <v>4.7140000000000001E-2</v>
      </c>
      <c r="AI33" s="10">
        <f t="shared" si="19"/>
        <v>12963.5</v>
      </c>
      <c r="AJ33" s="10">
        <f t="shared" si="20"/>
        <v>2592.6999999999998</v>
      </c>
    </row>
    <row r="34" spans="2:36" x14ac:dyDescent="0.35">
      <c r="B34" s="2">
        <v>28</v>
      </c>
      <c r="C34" s="4">
        <v>2020</v>
      </c>
      <c r="D34" s="5">
        <f t="shared" si="3"/>
        <v>275000</v>
      </c>
      <c r="E34" s="8">
        <v>3.3799999999999997E-2</v>
      </c>
      <c r="F34" s="8">
        <f t="shared" si="4"/>
        <v>2.5000000000000001E-3</v>
      </c>
      <c r="G34" s="13">
        <v>1.2</v>
      </c>
      <c r="H34" s="8">
        <f t="shared" si="0"/>
        <v>3.0000000000000001E-3</v>
      </c>
      <c r="I34" s="9">
        <f t="shared" si="5"/>
        <v>0</v>
      </c>
      <c r="J34" s="8">
        <f t="shared" si="6"/>
        <v>3.6799999999999999E-2</v>
      </c>
      <c r="K34" s="10">
        <f t="shared" si="7"/>
        <v>10120</v>
      </c>
      <c r="L34" s="10">
        <f t="shared" si="8"/>
        <v>2024</v>
      </c>
      <c r="N34" s="2">
        <v>28</v>
      </c>
      <c r="O34" s="4">
        <v>2021</v>
      </c>
      <c r="P34" s="5">
        <f t="shared" si="9"/>
        <v>275000</v>
      </c>
      <c r="Q34" s="8">
        <v>3.3799999999999997E-2</v>
      </c>
      <c r="R34" s="8">
        <f t="shared" si="10"/>
        <v>1.2200000000000001E-2</v>
      </c>
      <c r="S34" s="13">
        <v>1.2</v>
      </c>
      <c r="T34" s="8">
        <f t="shared" si="1"/>
        <v>1.464E-2</v>
      </c>
      <c r="U34" s="9">
        <f t="shared" si="11"/>
        <v>0</v>
      </c>
      <c r="V34" s="8">
        <f t="shared" si="12"/>
        <v>4.8439999999999997E-2</v>
      </c>
      <c r="W34" s="10">
        <f t="shared" si="13"/>
        <v>13321</v>
      </c>
      <c r="X34" s="10">
        <f t="shared" si="14"/>
        <v>2664.2</v>
      </c>
      <c r="Z34" s="2">
        <v>28</v>
      </c>
      <c r="AA34" s="4">
        <v>2021</v>
      </c>
      <c r="AB34" s="5">
        <f t="shared" si="15"/>
        <v>275000</v>
      </c>
      <c r="AC34" s="8">
        <v>3.3799999999999997E-2</v>
      </c>
      <c r="AD34" s="8">
        <f t="shared" si="16"/>
        <v>1.2200000000000001E-2</v>
      </c>
      <c r="AE34" s="13">
        <v>1.2</v>
      </c>
      <c r="AF34" s="8">
        <f t="shared" si="2"/>
        <v>1.464E-2</v>
      </c>
      <c r="AG34" s="9">
        <f t="shared" si="17"/>
        <v>0</v>
      </c>
      <c r="AH34" s="8">
        <f t="shared" si="18"/>
        <v>4.8439999999999997E-2</v>
      </c>
      <c r="AI34" s="10">
        <f t="shared" si="19"/>
        <v>13321</v>
      </c>
      <c r="AJ34" s="10">
        <f t="shared" si="20"/>
        <v>2664.2</v>
      </c>
    </row>
    <row r="35" spans="2:36" x14ac:dyDescent="0.35">
      <c r="B35" s="2">
        <v>29</v>
      </c>
      <c r="C35" s="4">
        <v>2020</v>
      </c>
      <c r="D35" s="5">
        <f t="shared" si="3"/>
        <v>275000</v>
      </c>
      <c r="E35" s="8">
        <v>3.5000000000000003E-2</v>
      </c>
      <c r="F35" s="8">
        <f t="shared" si="4"/>
        <v>2.5000000000000001E-3</v>
      </c>
      <c r="G35" s="13">
        <v>1.2</v>
      </c>
      <c r="H35" s="8">
        <f t="shared" si="0"/>
        <v>3.0000000000000001E-3</v>
      </c>
      <c r="I35" s="9">
        <f t="shared" si="5"/>
        <v>0</v>
      </c>
      <c r="J35" s="8">
        <f t="shared" si="6"/>
        <v>3.8000000000000006E-2</v>
      </c>
      <c r="K35" s="10">
        <f t="shared" si="7"/>
        <v>10450.000000000002</v>
      </c>
      <c r="L35" s="10">
        <f t="shared" si="8"/>
        <v>2090.0000000000005</v>
      </c>
      <c r="N35" s="2">
        <v>29</v>
      </c>
      <c r="O35" s="4">
        <v>2021</v>
      </c>
      <c r="P35" s="5">
        <f t="shared" si="9"/>
        <v>275000</v>
      </c>
      <c r="Q35" s="8">
        <v>3.5000000000000003E-2</v>
      </c>
      <c r="R35" s="8">
        <f t="shared" si="10"/>
        <v>1.2200000000000001E-2</v>
      </c>
      <c r="S35" s="13">
        <v>1.2</v>
      </c>
      <c r="T35" s="8">
        <f t="shared" si="1"/>
        <v>1.464E-2</v>
      </c>
      <c r="U35" s="9">
        <f t="shared" si="11"/>
        <v>0</v>
      </c>
      <c r="V35" s="8">
        <f t="shared" si="12"/>
        <v>4.9640000000000004E-2</v>
      </c>
      <c r="W35" s="10">
        <f t="shared" si="13"/>
        <v>13651.000000000002</v>
      </c>
      <c r="X35" s="10">
        <f t="shared" si="14"/>
        <v>2730.2000000000003</v>
      </c>
      <c r="Z35" s="2">
        <v>29</v>
      </c>
      <c r="AA35" s="4">
        <v>2021</v>
      </c>
      <c r="AB35" s="5">
        <f t="shared" si="15"/>
        <v>275000</v>
      </c>
      <c r="AC35" s="8">
        <v>3.5000000000000003E-2</v>
      </c>
      <c r="AD35" s="8">
        <f t="shared" si="16"/>
        <v>1.2200000000000001E-2</v>
      </c>
      <c r="AE35" s="13">
        <v>1.2</v>
      </c>
      <c r="AF35" s="8">
        <f t="shared" si="2"/>
        <v>1.464E-2</v>
      </c>
      <c r="AG35" s="9">
        <f t="shared" si="17"/>
        <v>0</v>
      </c>
      <c r="AH35" s="8">
        <f t="shared" si="18"/>
        <v>4.9640000000000004E-2</v>
      </c>
      <c r="AI35" s="10">
        <f t="shared" si="19"/>
        <v>13651.000000000002</v>
      </c>
      <c r="AJ35" s="10">
        <f t="shared" si="20"/>
        <v>2730.2000000000003</v>
      </c>
    </row>
    <row r="36" spans="2:36" x14ac:dyDescent="0.35">
      <c r="B36" s="2">
        <v>30</v>
      </c>
      <c r="C36" s="4">
        <v>2020</v>
      </c>
      <c r="D36" s="5">
        <f t="shared" si="3"/>
        <v>275000</v>
      </c>
      <c r="E36" s="8">
        <v>3.6299999999999999E-2</v>
      </c>
      <c r="F36" s="8">
        <f t="shared" si="4"/>
        <v>2.5000000000000001E-3</v>
      </c>
      <c r="G36" s="13">
        <v>1.2</v>
      </c>
      <c r="H36" s="8">
        <f t="shared" si="0"/>
        <v>3.0000000000000001E-3</v>
      </c>
      <c r="I36" s="9">
        <f t="shared" si="5"/>
        <v>0</v>
      </c>
      <c r="J36" s="8">
        <f t="shared" si="6"/>
        <v>3.9300000000000002E-2</v>
      </c>
      <c r="K36" s="10">
        <f t="shared" si="7"/>
        <v>10807.5</v>
      </c>
      <c r="L36" s="10">
        <f t="shared" si="8"/>
        <v>2161.5</v>
      </c>
      <c r="N36" s="2">
        <v>30</v>
      </c>
      <c r="O36" s="4">
        <v>2021</v>
      </c>
      <c r="P36" s="5">
        <f t="shared" si="9"/>
        <v>275000</v>
      </c>
      <c r="Q36" s="8">
        <v>3.6299999999999999E-2</v>
      </c>
      <c r="R36" s="8">
        <f t="shared" si="10"/>
        <v>1.2200000000000001E-2</v>
      </c>
      <c r="S36" s="13">
        <v>1.2</v>
      </c>
      <c r="T36" s="8">
        <f t="shared" si="1"/>
        <v>1.464E-2</v>
      </c>
      <c r="U36" s="9">
        <f t="shared" si="11"/>
        <v>0</v>
      </c>
      <c r="V36" s="8">
        <f t="shared" si="12"/>
        <v>5.0939999999999999E-2</v>
      </c>
      <c r="W36" s="10">
        <f t="shared" si="13"/>
        <v>14008.5</v>
      </c>
      <c r="X36" s="10">
        <f t="shared" si="14"/>
        <v>2801.7</v>
      </c>
      <c r="Z36" s="2">
        <v>30</v>
      </c>
      <c r="AA36" s="4">
        <v>2021</v>
      </c>
      <c r="AB36" s="5">
        <f t="shared" si="15"/>
        <v>275000</v>
      </c>
      <c r="AC36" s="8">
        <v>3.6299999999999999E-2</v>
      </c>
      <c r="AD36" s="8">
        <f t="shared" si="16"/>
        <v>1.2200000000000001E-2</v>
      </c>
      <c r="AE36" s="13">
        <v>1.2</v>
      </c>
      <c r="AF36" s="8">
        <f t="shared" si="2"/>
        <v>1.464E-2</v>
      </c>
      <c r="AG36" s="9">
        <f t="shared" si="17"/>
        <v>0</v>
      </c>
      <c r="AH36" s="8">
        <f t="shared" si="18"/>
        <v>5.0939999999999999E-2</v>
      </c>
      <c r="AI36" s="10">
        <f t="shared" si="19"/>
        <v>14008.5</v>
      </c>
      <c r="AJ36" s="10">
        <f t="shared" si="20"/>
        <v>2801.7</v>
      </c>
    </row>
    <row r="37" spans="2:36" x14ac:dyDescent="0.35">
      <c r="B37" s="2">
        <v>31</v>
      </c>
      <c r="C37" s="4">
        <v>2020</v>
      </c>
      <c r="D37" s="5">
        <f t="shared" si="3"/>
        <v>275000</v>
      </c>
      <c r="E37" s="8">
        <v>3.7499999999999999E-2</v>
      </c>
      <c r="F37" s="8">
        <f t="shared" si="4"/>
        <v>2.5000000000000001E-3</v>
      </c>
      <c r="G37" s="13">
        <v>1.2</v>
      </c>
      <c r="H37" s="8">
        <f t="shared" si="0"/>
        <v>3.0000000000000001E-3</v>
      </c>
      <c r="I37" s="9">
        <f t="shared" si="5"/>
        <v>0</v>
      </c>
      <c r="J37" s="8">
        <f t="shared" si="6"/>
        <v>4.0500000000000001E-2</v>
      </c>
      <c r="K37" s="10">
        <f t="shared" si="7"/>
        <v>11137.5</v>
      </c>
      <c r="L37" s="10">
        <f t="shared" si="8"/>
        <v>2227.5</v>
      </c>
      <c r="N37" s="2">
        <v>31</v>
      </c>
      <c r="O37" s="4">
        <v>2021</v>
      </c>
      <c r="P37" s="5">
        <f t="shared" si="9"/>
        <v>275000</v>
      </c>
      <c r="Q37" s="8">
        <v>3.7499999999999999E-2</v>
      </c>
      <c r="R37" s="8">
        <f t="shared" si="10"/>
        <v>1.2200000000000001E-2</v>
      </c>
      <c r="S37" s="13">
        <v>1.2</v>
      </c>
      <c r="T37" s="8">
        <f t="shared" si="1"/>
        <v>1.464E-2</v>
      </c>
      <c r="U37" s="9">
        <f t="shared" si="11"/>
        <v>0</v>
      </c>
      <c r="V37" s="8">
        <f t="shared" si="12"/>
        <v>5.2139999999999999E-2</v>
      </c>
      <c r="W37" s="10">
        <f t="shared" si="13"/>
        <v>14338.5</v>
      </c>
      <c r="X37" s="10">
        <f t="shared" si="14"/>
        <v>2867.7</v>
      </c>
      <c r="Z37" s="2">
        <v>31</v>
      </c>
      <c r="AA37" s="4">
        <v>2021</v>
      </c>
      <c r="AB37" s="5">
        <f t="shared" si="15"/>
        <v>275000</v>
      </c>
      <c r="AC37" s="8">
        <v>3.7499999999999999E-2</v>
      </c>
      <c r="AD37" s="8">
        <f t="shared" si="16"/>
        <v>1.2200000000000001E-2</v>
      </c>
      <c r="AE37" s="13">
        <v>1.2</v>
      </c>
      <c r="AF37" s="8">
        <f t="shared" si="2"/>
        <v>1.464E-2</v>
      </c>
      <c r="AG37" s="9">
        <f t="shared" si="17"/>
        <v>0</v>
      </c>
      <c r="AH37" s="8">
        <f t="shared" si="18"/>
        <v>5.2139999999999999E-2</v>
      </c>
      <c r="AI37" s="10">
        <f t="shared" si="19"/>
        <v>14338.5</v>
      </c>
      <c r="AJ37" s="10">
        <f t="shared" si="20"/>
        <v>2867.7</v>
      </c>
    </row>
    <row r="38" spans="2:36" x14ac:dyDescent="0.35">
      <c r="B38" s="2">
        <v>32</v>
      </c>
      <c r="C38" s="4">
        <v>2020</v>
      </c>
      <c r="D38" s="5">
        <f t="shared" si="3"/>
        <v>275000</v>
      </c>
      <c r="E38" s="8">
        <v>0.04</v>
      </c>
      <c r="F38" s="8">
        <f t="shared" si="4"/>
        <v>2.5000000000000001E-3</v>
      </c>
      <c r="G38" s="13">
        <v>1.2</v>
      </c>
      <c r="H38" s="8">
        <f t="shared" si="0"/>
        <v>3.0000000000000001E-3</v>
      </c>
      <c r="I38" s="9">
        <f t="shared" si="5"/>
        <v>0</v>
      </c>
      <c r="J38" s="8">
        <f t="shared" si="6"/>
        <v>4.3000000000000003E-2</v>
      </c>
      <c r="K38" s="10">
        <f t="shared" si="7"/>
        <v>11825.000000000002</v>
      </c>
      <c r="L38" s="10">
        <f t="shared" si="8"/>
        <v>2365.0000000000005</v>
      </c>
      <c r="N38" s="2">
        <v>32</v>
      </c>
      <c r="O38" s="4">
        <v>2021</v>
      </c>
      <c r="P38" s="5">
        <f t="shared" si="9"/>
        <v>275000</v>
      </c>
      <c r="Q38" s="8">
        <v>0.04</v>
      </c>
      <c r="R38" s="8">
        <f t="shared" si="10"/>
        <v>1.2200000000000001E-2</v>
      </c>
      <c r="S38" s="13">
        <v>1.2</v>
      </c>
      <c r="T38" s="8">
        <f t="shared" si="1"/>
        <v>1.464E-2</v>
      </c>
      <c r="U38" s="9">
        <f t="shared" si="11"/>
        <v>0</v>
      </c>
      <c r="V38" s="8">
        <f t="shared" si="12"/>
        <v>5.4640000000000001E-2</v>
      </c>
      <c r="W38" s="10">
        <f t="shared" si="13"/>
        <v>15026</v>
      </c>
      <c r="X38" s="10">
        <f t="shared" si="14"/>
        <v>3005.2</v>
      </c>
      <c r="Z38" s="2">
        <v>32</v>
      </c>
      <c r="AA38" s="4">
        <v>2021</v>
      </c>
      <c r="AB38" s="5">
        <f t="shared" si="15"/>
        <v>275000</v>
      </c>
      <c r="AC38" s="8">
        <v>0.04</v>
      </c>
      <c r="AD38" s="8">
        <f t="shared" si="16"/>
        <v>1.2200000000000001E-2</v>
      </c>
      <c r="AE38" s="13">
        <v>1.2</v>
      </c>
      <c r="AF38" s="8">
        <f t="shared" si="2"/>
        <v>1.464E-2</v>
      </c>
      <c r="AG38" s="9">
        <f t="shared" si="17"/>
        <v>0</v>
      </c>
      <c r="AH38" s="8">
        <f t="shared" si="18"/>
        <v>5.4640000000000001E-2</v>
      </c>
      <c r="AI38" s="10">
        <f t="shared" si="19"/>
        <v>15026</v>
      </c>
      <c r="AJ38" s="10">
        <f t="shared" si="20"/>
        <v>3005.2</v>
      </c>
    </row>
    <row r="39" spans="2:36" x14ac:dyDescent="0.35">
      <c r="B39" s="2">
        <v>33</v>
      </c>
      <c r="C39" s="4">
        <v>2020</v>
      </c>
      <c r="D39" s="5">
        <f t="shared" si="3"/>
        <v>275000</v>
      </c>
      <c r="E39" s="8">
        <v>4.2500000000000003E-2</v>
      </c>
      <c r="F39" s="8">
        <f t="shared" si="4"/>
        <v>2.5000000000000001E-3</v>
      </c>
      <c r="G39" s="13">
        <v>1.2</v>
      </c>
      <c r="H39" s="8">
        <f t="shared" si="0"/>
        <v>3.0000000000000001E-3</v>
      </c>
      <c r="I39" s="9">
        <f t="shared" si="5"/>
        <v>0</v>
      </c>
      <c r="J39" s="8">
        <f t="shared" si="6"/>
        <v>4.5500000000000006E-2</v>
      </c>
      <c r="K39" s="10">
        <f t="shared" si="7"/>
        <v>12512.500000000002</v>
      </c>
      <c r="L39" s="10">
        <f t="shared" si="8"/>
        <v>2502.5000000000005</v>
      </c>
      <c r="N39" s="2">
        <v>33</v>
      </c>
      <c r="O39" s="4">
        <v>2021</v>
      </c>
      <c r="P39" s="5">
        <f t="shared" si="9"/>
        <v>275000</v>
      </c>
      <c r="Q39" s="8">
        <v>4.2500000000000003E-2</v>
      </c>
      <c r="R39" s="8">
        <f t="shared" si="10"/>
        <v>1.2200000000000001E-2</v>
      </c>
      <c r="S39" s="13">
        <v>1.2</v>
      </c>
      <c r="T39" s="8">
        <f t="shared" si="1"/>
        <v>1.464E-2</v>
      </c>
      <c r="U39" s="9">
        <f t="shared" si="11"/>
        <v>0</v>
      </c>
      <c r="V39" s="8">
        <f t="shared" si="12"/>
        <v>5.7140000000000003E-2</v>
      </c>
      <c r="W39" s="10">
        <f t="shared" si="13"/>
        <v>15713.5</v>
      </c>
      <c r="X39" s="10">
        <f t="shared" si="14"/>
        <v>3142.7</v>
      </c>
      <c r="Z39" s="2">
        <v>33</v>
      </c>
      <c r="AA39" s="4">
        <v>2021</v>
      </c>
      <c r="AB39" s="5">
        <f t="shared" si="15"/>
        <v>275000</v>
      </c>
      <c r="AC39" s="8">
        <v>4.2500000000000003E-2</v>
      </c>
      <c r="AD39" s="8">
        <f t="shared" si="16"/>
        <v>1.2200000000000001E-2</v>
      </c>
      <c r="AE39" s="13">
        <v>1.2</v>
      </c>
      <c r="AF39" s="8">
        <f t="shared" si="2"/>
        <v>1.464E-2</v>
      </c>
      <c r="AG39" s="9">
        <f t="shared" si="17"/>
        <v>0</v>
      </c>
      <c r="AH39" s="8">
        <f t="shared" si="18"/>
        <v>5.7140000000000003E-2</v>
      </c>
      <c r="AI39" s="10">
        <f t="shared" si="19"/>
        <v>15713.5</v>
      </c>
      <c r="AJ39" s="10">
        <f t="shared" si="20"/>
        <v>3142.7</v>
      </c>
    </row>
    <row r="40" spans="2:36" x14ac:dyDescent="0.35">
      <c r="B40" s="2">
        <v>34</v>
      </c>
      <c r="C40" s="4">
        <v>2020</v>
      </c>
      <c r="D40" s="5">
        <f t="shared" si="3"/>
        <v>275000</v>
      </c>
      <c r="E40" s="8">
        <v>4.4999999999999998E-2</v>
      </c>
      <c r="F40" s="8">
        <f t="shared" si="4"/>
        <v>2.5000000000000001E-3</v>
      </c>
      <c r="G40" s="13">
        <v>1.2</v>
      </c>
      <c r="H40" s="8">
        <f t="shared" si="0"/>
        <v>3.0000000000000001E-3</v>
      </c>
      <c r="I40" s="9">
        <f t="shared" si="5"/>
        <v>0</v>
      </c>
      <c r="J40" s="8">
        <f t="shared" si="6"/>
        <v>4.8000000000000001E-2</v>
      </c>
      <c r="K40" s="10">
        <f t="shared" si="7"/>
        <v>13200</v>
      </c>
      <c r="L40" s="10">
        <f t="shared" si="8"/>
        <v>2640</v>
      </c>
      <c r="N40" s="2">
        <v>34</v>
      </c>
      <c r="O40" s="4">
        <v>2021</v>
      </c>
      <c r="P40" s="5">
        <f t="shared" si="9"/>
        <v>275000</v>
      </c>
      <c r="Q40" s="8">
        <v>4.4999999999999998E-2</v>
      </c>
      <c r="R40" s="8">
        <f t="shared" si="10"/>
        <v>1.2200000000000001E-2</v>
      </c>
      <c r="S40" s="13">
        <v>1.2</v>
      </c>
      <c r="T40" s="8">
        <f>IF(Q40+(R40*S40) &gt;6%, 6%-Q40, S40*R40)</f>
        <v>1.464E-2</v>
      </c>
      <c r="U40" s="9">
        <f t="shared" si="11"/>
        <v>0</v>
      </c>
      <c r="V40" s="8">
        <f t="shared" si="12"/>
        <v>5.9639999999999999E-2</v>
      </c>
      <c r="W40" s="10">
        <f t="shared" si="13"/>
        <v>16401</v>
      </c>
      <c r="X40" s="10">
        <f t="shared" si="14"/>
        <v>3280.2</v>
      </c>
      <c r="Z40" s="2">
        <v>34</v>
      </c>
      <c r="AA40" s="4">
        <v>2021</v>
      </c>
      <c r="AB40" s="5">
        <f t="shared" si="15"/>
        <v>275000</v>
      </c>
      <c r="AC40" s="8">
        <v>4.4999999999999998E-2</v>
      </c>
      <c r="AD40" s="8">
        <f t="shared" si="16"/>
        <v>1.2200000000000001E-2</v>
      </c>
      <c r="AE40" s="13">
        <v>1.2</v>
      </c>
      <c r="AF40" s="8">
        <f>IF(AC40+(AD40*AE40) &gt;6%, 6%-AC40, AE40*AD40)</f>
        <v>1.464E-2</v>
      </c>
      <c r="AG40" s="9">
        <f t="shared" si="17"/>
        <v>0</v>
      </c>
      <c r="AH40" s="8">
        <f t="shared" si="18"/>
        <v>5.9639999999999999E-2</v>
      </c>
      <c r="AI40" s="10">
        <f t="shared" si="19"/>
        <v>16401</v>
      </c>
      <c r="AJ40" s="10">
        <f t="shared" si="20"/>
        <v>3280.2</v>
      </c>
    </row>
    <row r="41" spans="2:36" x14ac:dyDescent="0.35">
      <c r="B41" s="2">
        <v>35</v>
      </c>
      <c r="C41" s="4">
        <v>2020</v>
      </c>
      <c r="D41" s="5">
        <f t="shared" si="3"/>
        <v>275000</v>
      </c>
      <c r="E41" s="8">
        <v>4.7500000000000001E-2</v>
      </c>
      <c r="F41" s="8">
        <f t="shared" si="4"/>
        <v>2.5000000000000001E-3</v>
      </c>
      <c r="G41" s="13">
        <v>1.2</v>
      </c>
      <c r="H41" s="8">
        <f t="shared" si="0"/>
        <v>3.0000000000000001E-3</v>
      </c>
      <c r="I41" s="9">
        <f t="shared" si="5"/>
        <v>0</v>
      </c>
      <c r="J41" s="8">
        <f t="shared" si="6"/>
        <v>5.0500000000000003E-2</v>
      </c>
      <c r="K41" s="10">
        <f t="shared" si="7"/>
        <v>13887.5</v>
      </c>
      <c r="L41" s="10">
        <f t="shared" si="8"/>
        <v>2777.5</v>
      </c>
      <c r="N41" s="2">
        <v>35</v>
      </c>
      <c r="O41" s="4">
        <v>2021</v>
      </c>
      <c r="P41" s="5">
        <f t="shared" si="9"/>
        <v>275000</v>
      </c>
      <c r="Q41" s="8">
        <v>4.7500000000000001E-2</v>
      </c>
      <c r="R41" s="8">
        <f t="shared" si="10"/>
        <v>1.2200000000000001E-2</v>
      </c>
      <c r="S41" s="13">
        <v>1.2</v>
      </c>
      <c r="T41" s="8">
        <f>IF(Q41+(R41*S41) &gt;6%, 6%-Q41, S41*R41)</f>
        <v>1.2499999999999997E-2</v>
      </c>
      <c r="U41" s="9">
        <f t="shared" si="11"/>
        <v>0</v>
      </c>
      <c r="V41" s="8">
        <f t="shared" si="12"/>
        <v>0.06</v>
      </c>
      <c r="W41" s="10">
        <f t="shared" si="13"/>
        <v>16500</v>
      </c>
      <c r="X41" s="10">
        <f t="shared" si="14"/>
        <v>3300</v>
      </c>
      <c r="Z41" s="2">
        <v>35</v>
      </c>
      <c r="AA41" s="4">
        <v>2021</v>
      </c>
      <c r="AB41" s="5">
        <f t="shared" si="15"/>
        <v>275000</v>
      </c>
      <c r="AC41" s="8">
        <v>4.7500000000000001E-2</v>
      </c>
      <c r="AD41" s="8">
        <f t="shared" si="16"/>
        <v>1.2200000000000001E-2</v>
      </c>
      <c r="AE41" s="13">
        <v>1.2</v>
      </c>
      <c r="AF41" s="8">
        <f>IF(AC41+(AD41*AE41) &gt;6%, 6%-AC41, AE41*AD41)</f>
        <v>1.2499999999999997E-2</v>
      </c>
      <c r="AG41" s="9">
        <f t="shared" si="17"/>
        <v>0</v>
      </c>
      <c r="AH41" s="8">
        <f t="shared" si="18"/>
        <v>0.06</v>
      </c>
      <c r="AI41" s="10">
        <f t="shared" si="19"/>
        <v>16500</v>
      </c>
      <c r="AJ41" s="10">
        <f t="shared" si="20"/>
        <v>3300</v>
      </c>
    </row>
    <row r="42" spans="2:36" x14ac:dyDescent="0.35">
      <c r="B42" s="2">
        <v>36</v>
      </c>
      <c r="C42" s="4">
        <v>2020</v>
      </c>
      <c r="D42" s="5">
        <f t="shared" si="3"/>
        <v>275000</v>
      </c>
      <c r="E42" s="8">
        <v>0.05</v>
      </c>
      <c r="F42" s="8">
        <f t="shared" si="4"/>
        <v>2.5000000000000001E-3</v>
      </c>
      <c r="G42" s="13">
        <v>1.2</v>
      </c>
      <c r="H42" s="8">
        <f t="shared" si="0"/>
        <v>3.0000000000000001E-3</v>
      </c>
      <c r="I42" s="9">
        <f t="shared" si="5"/>
        <v>0</v>
      </c>
      <c r="J42" s="8">
        <f t="shared" si="6"/>
        <v>5.3000000000000005E-2</v>
      </c>
      <c r="K42" s="10">
        <f t="shared" si="7"/>
        <v>14575.000000000002</v>
      </c>
      <c r="L42" s="10">
        <f t="shared" si="8"/>
        <v>2915.0000000000005</v>
      </c>
      <c r="N42" s="2">
        <v>36</v>
      </c>
      <c r="O42" s="4">
        <v>2021</v>
      </c>
      <c r="P42" s="5">
        <f t="shared" si="9"/>
        <v>275000</v>
      </c>
      <c r="Q42" s="8">
        <v>0.05</v>
      </c>
      <c r="R42" s="8">
        <f t="shared" si="10"/>
        <v>1.2200000000000001E-2</v>
      </c>
      <c r="S42" s="13">
        <v>1.2</v>
      </c>
      <c r="T42" s="8">
        <f t="shared" ref="T42:T46" si="21">IF(Q42+(R42*S42) &gt;6%, 6%-Q42, S42*R42)</f>
        <v>9.999999999999995E-3</v>
      </c>
      <c r="U42" s="9">
        <f t="shared" si="11"/>
        <v>0</v>
      </c>
      <c r="V42" s="8">
        <f t="shared" si="12"/>
        <v>0.06</v>
      </c>
      <c r="W42" s="10">
        <f t="shared" si="13"/>
        <v>16500</v>
      </c>
      <c r="X42" s="10">
        <f t="shared" si="14"/>
        <v>3300</v>
      </c>
      <c r="Z42" s="2">
        <v>36</v>
      </c>
      <c r="AA42" s="4">
        <v>2021</v>
      </c>
      <c r="AB42" s="5">
        <f t="shared" si="15"/>
        <v>275000</v>
      </c>
      <c r="AC42" s="8">
        <v>0.05</v>
      </c>
      <c r="AD42" s="8">
        <f t="shared" si="16"/>
        <v>1.2200000000000001E-2</v>
      </c>
      <c r="AE42" s="13">
        <v>1.2</v>
      </c>
      <c r="AF42" s="8">
        <f t="shared" ref="AF42:AF46" si="22">IF(AC42+(AD42*AE42) &gt;6%, 6%-AC42, AE42*AD42)</f>
        <v>9.999999999999995E-3</v>
      </c>
      <c r="AG42" s="9">
        <f t="shared" si="17"/>
        <v>0</v>
      </c>
      <c r="AH42" s="8">
        <f t="shared" si="18"/>
        <v>0.06</v>
      </c>
      <c r="AI42" s="10">
        <f t="shared" si="19"/>
        <v>16500</v>
      </c>
      <c r="AJ42" s="10">
        <f t="shared" si="20"/>
        <v>3300</v>
      </c>
    </row>
    <row r="43" spans="2:36" x14ac:dyDescent="0.35">
      <c r="B43" s="2">
        <v>37</v>
      </c>
      <c r="C43" s="4">
        <v>2020</v>
      </c>
      <c r="D43" s="5">
        <f t="shared" si="3"/>
        <v>275000</v>
      </c>
      <c r="E43" s="8">
        <v>5.1499999999999997E-2</v>
      </c>
      <c r="F43" s="8">
        <f t="shared" si="4"/>
        <v>2.5000000000000001E-3</v>
      </c>
      <c r="G43" s="13">
        <v>1.2</v>
      </c>
      <c r="H43" s="8">
        <f t="shared" si="0"/>
        <v>3.0000000000000001E-3</v>
      </c>
      <c r="I43" s="9">
        <f t="shared" si="5"/>
        <v>0</v>
      </c>
      <c r="J43" s="8">
        <f t="shared" si="6"/>
        <v>5.45E-2</v>
      </c>
      <c r="K43" s="10">
        <f t="shared" si="7"/>
        <v>14987.5</v>
      </c>
      <c r="L43" s="10">
        <f t="shared" si="8"/>
        <v>2997.5</v>
      </c>
      <c r="N43" s="2">
        <v>37</v>
      </c>
      <c r="O43" s="4">
        <v>2021</v>
      </c>
      <c r="P43" s="5">
        <f t="shared" si="9"/>
        <v>275000</v>
      </c>
      <c r="Q43" s="8">
        <v>5.1499999999999997E-2</v>
      </c>
      <c r="R43" s="8">
        <f t="shared" si="10"/>
        <v>1.2200000000000001E-2</v>
      </c>
      <c r="S43" s="13">
        <v>1.2</v>
      </c>
      <c r="T43" s="8">
        <f t="shared" si="21"/>
        <v>8.5000000000000006E-3</v>
      </c>
      <c r="U43" s="9">
        <f t="shared" si="11"/>
        <v>0</v>
      </c>
      <c r="V43" s="8">
        <f t="shared" si="12"/>
        <v>0.06</v>
      </c>
      <c r="W43" s="10">
        <f t="shared" si="13"/>
        <v>16500</v>
      </c>
      <c r="X43" s="10">
        <f t="shared" si="14"/>
        <v>3300</v>
      </c>
      <c r="Z43" s="2">
        <v>37</v>
      </c>
      <c r="AA43" s="4">
        <v>2021</v>
      </c>
      <c r="AB43" s="5">
        <f t="shared" si="15"/>
        <v>275000</v>
      </c>
      <c r="AC43" s="8">
        <v>5.1499999999999997E-2</v>
      </c>
      <c r="AD43" s="8">
        <f t="shared" si="16"/>
        <v>1.2200000000000001E-2</v>
      </c>
      <c r="AE43" s="13">
        <v>1.2</v>
      </c>
      <c r="AF43" s="8">
        <f t="shared" si="22"/>
        <v>8.5000000000000006E-3</v>
      </c>
      <c r="AG43" s="9">
        <f t="shared" si="17"/>
        <v>0</v>
      </c>
      <c r="AH43" s="8">
        <f t="shared" si="18"/>
        <v>0.06</v>
      </c>
      <c r="AI43" s="10">
        <f t="shared" si="19"/>
        <v>16500</v>
      </c>
      <c r="AJ43" s="10">
        <f t="shared" si="20"/>
        <v>3300</v>
      </c>
    </row>
    <row r="44" spans="2:36" x14ac:dyDescent="0.35">
      <c r="B44" s="2">
        <v>38</v>
      </c>
      <c r="C44" s="4">
        <v>2020</v>
      </c>
      <c r="D44" s="5">
        <f t="shared" si="3"/>
        <v>275000</v>
      </c>
      <c r="E44" s="8">
        <v>5.2499999999999998E-2</v>
      </c>
      <c r="F44" s="8">
        <f t="shared" si="4"/>
        <v>2.5000000000000001E-3</v>
      </c>
      <c r="G44" s="13">
        <v>1.2</v>
      </c>
      <c r="H44" s="8">
        <f t="shared" si="0"/>
        <v>3.0000000000000001E-3</v>
      </c>
      <c r="I44" s="9">
        <f t="shared" si="5"/>
        <v>0</v>
      </c>
      <c r="J44" s="8">
        <f t="shared" si="6"/>
        <v>5.5500000000000001E-2</v>
      </c>
      <c r="K44" s="10">
        <f t="shared" si="7"/>
        <v>15262.5</v>
      </c>
      <c r="L44" s="10">
        <f t="shared" si="8"/>
        <v>3052.5</v>
      </c>
      <c r="N44" s="2">
        <v>38</v>
      </c>
      <c r="O44" s="4">
        <v>2021</v>
      </c>
      <c r="P44" s="5">
        <f t="shared" si="9"/>
        <v>275000</v>
      </c>
      <c r="Q44" s="8">
        <v>5.2499999999999998E-2</v>
      </c>
      <c r="R44" s="8">
        <f t="shared" si="10"/>
        <v>1.2200000000000001E-2</v>
      </c>
      <c r="S44" s="13">
        <v>1.2</v>
      </c>
      <c r="T44" s="8">
        <f t="shared" si="21"/>
        <v>7.4999999999999997E-3</v>
      </c>
      <c r="U44" s="9">
        <f t="shared" si="11"/>
        <v>0</v>
      </c>
      <c r="V44" s="8">
        <f t="shared" si="12"/>
        <v>0.06</v>
      </c>
      <c r="W44" s="10">
        <f t="shared" si="13"/>
        <v>16500</v>
      </c>
      <c r="X44" s="10">
        <f t="shared" si="14"/>
        <v>3300</v>
      </c>
      <c r="Z44" s="2">
        <v>38</v>
      </c>
      <c r="AA44" s="4">
        <v>2021</v>
      </c>
      <c r="AB44" s="5">
        <f t="shared" si="15"/>
        <v>275000</v>
      </c>
      <c r="AC44" s="8">
        <v>5.2499999999999998E-2</v>
      </c>
      <c r="AD44" s="8">
        <f t="shared" si="16"/>
        <v>1.2200000000000001E-2</v>
      </c>
      <c r="AE44" s="13">
        <v>1.2</v>
      </c>
      <c r="AF44" s="8">
        <f t="shared" si="22"/>
        <v>7.4999999999999997E-3</v>
      </c>
      <c r="AG44" s="9">
        <f t="shared" si="17"/>
        <v>0</v>
      </c>
      <c r="AH44" s="8">
        <f t="shared" si="18"/>
        <v>0.06</v>
      </c>
      <c r="AI44" s="10">
        <f t="shared" si="19"/>
        <v>16500</v>
      </c>
      <c r="AJ44" s="10">
        <f t="shared" si="20"/>
        <v>3300</v>
      </c>
    </row>
    <row r="45" spans="2:36" x14ac:dyDescent="0.35">
      <c r="B45" s="2">
        <v>39</v>
      </c>
      <c r="C45" s="4">
        <v>2020</v>
      </c>
      <c r="D45" s="5">
        <f t="shared" si="3"/>
        <v>275000</v>
      </c>
      <c r="E45" s="8">
        <v>5.2999999999999999E-2</v>
      </c>
      <c r="F45" s="8">
        <f t="shared" si="4"/>
        <v>2.5000000000000001E-3</v>
      </c>
      <c r="G45" s="13">
        <v>1.2</v>
      </c>
      <c r="H45" s="8">
        <f t="shared" si="0"/>
        <v>3.0000000000000001E-3</v>
      </c>
      <c r="I45" s="9">
        <f t="shared" si="5"/>
        <v>0</v>
      </c>
      <c r="J45" s="8">
        <f t="shared" si="6"/>
        <v>5.6000000000000001E-2</v>
      </c>
      <c r="K45" s="10">
        <f t="shared" si="7"/>
        <v>15400</v>
      </c>
      <c r="L45" s="10">
        <f t="shared" si="8"/>
        <v>3080</v>
      </c>
      <c r="N45" s="2">
        <v>39</v>
      </c>
      <c r="O45" s="4">
        <v>2021</v>
      </c>
      <c r="P45" s="5">
        <f t="shared" si="9"/>
        <v>275000</v>
      </c>
      <c r="Q45" s="8">
        <v>5.2999999999999999E-2</v>
      </c>
      <c r="R45" s="8">
        <f t="shared" si="10"/>
        <v>1.2200000000000001E-2</v>
      </c>
      <c r="S45" s="13">
        <v>1.2</v>
      </c>
      <c r="T45" s="8">
        <f t="shared" si="21"/>
        <v>6.9999999999999993E-3</v>
      </c>
      <c r="U45" s="9">
        <f t="shared" si="11"/>
        <v>0</v>
      </c>
      <c r="V45" s="8">
        <f t="shared" si="12"/>
        <v>0.06</v>
      </c>
      <c r="W45" s="10">
        <f t="shared" si="13"/>
        <v>16500</v>
      </c>
      <c r="X45" s="10">
        <f t="shared" si="14"/>
        <v>3300</v>
      </c>
      <c r="Z45" s="2">
        <v>39</v>
      </c>
      <c r="AA45" s="4">
        <v>2021</v>
      </c>
      <c r="AB45" s="5">
        <f t="shared" si="15"/>
        <v>275000</v>
      </c>
      <c r="AC45" s="8">
        <v>5.2999999999999999E-2</v>
      </c>
      <c r="AD45" s="8">
        <f t="shared" si="16"/>
        <v>1.2200000000000001E-2</v>
      </c>
      <c r="AE45" s="13">
        <v>1.2</v>
      </c>
      <c r="AF45" s="8">
        <f t="shared" si="22"/>
        <v>6.9999999999999993E-3</v>
      </c>
      <c r="AG45" s="9">
        <f t="shared" si="17"/>
        <v>0</v>
      </c>
      <c r="AH45" s="8">
        <f t="shared" si="18"/>
        <v>0.06</v>
      </c>
      <c r="AI45" s="10">
        <f t="shared" si="19"/>
        <v>16500</v>
      </c>
      <c r="AJ45" s="10">
        <f t="shared" si="20"/>
        <v>3300</v>
      </c>
    </row>
    <row r="46" spans="2:36" x14ac:dyDescent="0.35">
      <c r="B46" s="2">
        <v>40</v>
      </c>
      <c r="C46" s="4">
        <v>2020</v>
      </c>
      <c r="D46" s="5">
        <f t="shared" si="3"/>
        <v>275000</v>
      </c>
      <c r="E46" s="6">
        <v>5.3999999999999999E-2</v>
      </c>
      <c r="F46" s="6">
        <f t="shared" si="4"/>
        <v>2.5000000000000001E-3</v>
      </c>
      <c r="G46" s="12">
        <v>1.2</v>
      </c>
      <c r="H46" s="6">
        <f t="shared" si="0"/>
        <v>3.0000000000000001E-3</v>
      </c>
      <c r="I46" s="7">
        <f t="shared" si="5"/>
        <v>0</v>
      </c>
      <c r="J46" s="6">
        <f t="shared" si="6"/>
        <v>5.7000000000000002E-2</v>
      </c>
      <c r="K46" s="5">
        <f t="shared" si="7"/>
        <v>15675</v>
      </c>
      <c r="L46" s="5">
        <f t="shared" si="8"/>
        <v>3135</v>
      </c>
      <c r="N46" s="2">
        <v>40</v>
      </c>
      <c r="O46" s="4">
        <v>2021</v>
      </c>
      <c r="P46" s="5">
        <f t="shared" si="9"/>
        <v>275000</v>
      </c>
      <c r="Q46" s="6">
        <v>5.3999999999999999E-2</v>
      </c>
      <c r="R46" s="6">
        <f t="shared" si="10"/>
        <v>1.2200000000000001E-2</v>
      </c>
      <c r="S46" s="12">
        <v>1.2</v>
      </c>
      <c r="T46" s="6">
        <f t="shared" si="21"/>
        <v>5.9999999999999984E-3</v>
      </c>
      <c r="U46" s="7">
        <f t="shared" si="11"/>
        <v>0</v>
      </c>
      <c r="V46" s="6">
        <f t="shared" si="12"/>
        <v>0.06</v>
      </c>
      <c r="W46" s="5">
        <f t="shared" si="13"/>
        <v>16500</v>
      </c>
      <c r="X46" s="5">
        <f t="shared" si="14"/>
        <v>3300</v>
      </c>
      <c r="Z46" s="2">
        <v>40</v>
      </c>
      <c r="AA46" s="4">
        <v>2021</v>
      </c>
      <c r="AB46" s="5">
        <f t="shared" si="15"/>
        <v>275000</v>
      </c>
      <c r="AC46" s="6">
        <v>5.3999999999999999E-2</v>
      </c>
      <c r="AD46" s="6">
        <f t="shared" si="16"/>
        <v>1.2200000000000001E-2</v>
      </c>
      <c r="AE46" s="12">
        <v>1.2</v>
      </c>
      <c r="AF46" s="6">
        <f t="shared" si="22"/>
        <v>5.9999999999999984E-3</v>
      </c>
      <c r="AG46" s="7">
        <f t="shared" si="17"/>
        <v>0</v>
      </c>
      <c r="AH46" s="6">
        <f t="shared" si="18"/>
        <v>0.06</v>
      </c>
      <c r="AI46" s="5">
        <f t="shared" si="19"/>
        <v>16500</v>
      </c>
      <c r="AJ46" s="5">
        <f t="shared" si="20"/>
        <v>3300</v>
      </c>
    </row>
    <row r="49" spans="2:2" x14ac:dyDescent="0.35">
      <c r="B49" t="s">
        <v>16</v>
      </c>
    </row>
    <row r="50" spans="2:2" x14ac:dyDescent="0.35">
      <c r="B50" t="s">
        <v>17</v>
      </c>
    </row>
  </sheetData>
  <conditionalFormatting sqref="B7:B46">
    <cfRule type="expression" dxfId="13" priority="14">
      <formula>MOD(ROW(),2)=1</formula>
    </cfRule>
  </conditionalFormatting>
  <conditionalFormatting sqref="C8:L46 C7:G7 I7 K7:L7">
    <cfRule type="expression" dxfId="12" priority="13">
      <formula>MOD(ROW(),2)=1</formula>
    </cfRule>
  </conditionalFormatting>
  <conditionalFormatting sqref="N7:N46">
    <cfRule type="expression" dxfId="11" priority="12">
      <formula>MOD(ROW(),2)=1</formula>
    </cfRule>
  </conditionalFormatting>
  <conditionalFormatting sqref="O8:X46 O7:S7 W7:X7">
    <cfRule type="expression" dxfId="10" priority="11">
      <formula>MOD(ROW(),2)=1</formula>
    </cfRule>
  </conditionalFormatting>
  <conditionalFormatting sqref="V7">
    <cfRule type="expression" dxfId="9" priority="10">
      <formula>MOD(ROW(),2)=1</formula>
    </cfRule>
  </conditionalFormatting>
  <conditionalFormatting sqref="T7">
    <cfRule type="expression" dxfId="8" priority="9">
      <formula>MOD(ROW(),2)=1</formula>
    </cfRule>
  </conditionalFormatting>
  <conditionalFormatting sqref="H7">
    <cfRule type="expression" dxfId="7" priority="8">
      <formula>MOD(ROW(),2)=1</formula>
    </cfRule>
  </conditionalFormatting>
  <conditionalFormatting sqref="J7">
    <cfRule type="expression" dxfId="6" priority="7">
      <formula>MOD(ROW(),2)=1</formula>
    </cfRule>
  </conditionalFormatting>
  <conditionalFormatting sqref="U7">
    <cfRule type="expression" dxfId="5" priority="6">
      <formula>MOD(ROW(),2)=1</formula>
    </cfRule>
  </conditionalFormatting>
  <conditionalFormatting sqref="Z7:Z46">
    <cfRule type="expression" dxfId="4" priority="5">
      <formula>MOD(ROW(),2)=1</formula>
    </cfRule>
  </conditionalFormatting>
  <conditionalFormatting sqref="AA8:AJ46 AA7:AE7 AI7:AJ7">
    <cfRule type="expression" dxfId="3" priority="4">
      <formula>MOD(ROW(),2)=1</formula>
    </cfRule>
  </conditionalFormatting>
  <conditionalFormatting sqref="AH7">
    <cfRule type="expression" dxfId="2" priority="3">
      <formula>MOD(ROW(),2)=1</formula>
    </cfRule>
  </conditionalFormatting>
  <conditionalFormatting sqref="AF7">
    <cfRule type="expression" dxfId="1" priority="2">
      <formula>MOD(ROW(),2)=1</formula>
    </cfRule>
  </conditionalFormatting>
  <conditionalFormatting sqref="AG7">
    <cfRule type="expression" dxfId="0" priority="1">
      <formula>MOD(ROW(),2)=1</formula>
    </cfRule>
  </conditionalFormatting>
  <dataValidations count="1">
    <dataValidation type="list" allowBlank="1" showInputMessage="1" showErrorMessage="1" sqref="C3 O3 AA3" xr:uid="{B22966C3-CA59-45DF-A18E-67AA4F25BE43}">
      <formula1>$B$49:$B$50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Jeff (ESD)</dc:creator>
  <cp:lastModifiedBy>Zeitlin, Daniel (ESD)</cp:lastModifiedBy>
  <dcterms:created xsi:type="dcterms:W3CDTF">2020-10-27T17:24:08Z</dcterms:created>
  <dcterms:modified xsi:type="dcterms:W3CDTF">2020-11-10T01:34:44Z</dcterms:modified>
</cp:coreProperties>
</file>